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thyreault\Desktop\CDO 2024\CM2\Protocole d'évaluation pour les élèves de CM2\"/>
    </mc:Choice>
  </mc:AlternateContent>
  <xr:revisionPtr revIDLastSave="0" documentId="8_{B495A327-4E7E-481A-9FC3-20E969D3AA2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Français" sheetId="1" r:id="rId1"/>
    <sheet name="Synthè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D5" i="2" s="1"/>
  <c r="G48" i="1"/>
  <c r="C5" i="2" s="1"/>
  <c r="F48" i="1"/>
  <c r="B5" i="2" s="1"/>
  <c r="H47" i="1"/>
  <c r="G47" i="1"/>
  <c r="F47" i="1"/>
  <c r="H40" i="1"/>
  <c r="D4" i="2" s="1"/>
  <c r="G40" i="1"/>
  <c r="C4" i="2" s="1"/>
  <c r="F40" i="1"/>
  <c r="B4" i="2" s="1"/>
  <c r="H39" i="1"/>
  <c r="G39" i="1"/>
  <c r="F39" i="1"/>
  <c r="H35" i="1"/>
  <c r="D3" i="2" s="1"/>
  <c r="G35" i="1"/>
  <c r="C3" i="2" s="1"/>
  <c r="F35" i="1"/>
  <c r="B3" i="2" s="1"/>
  <c r="H34" i="1"/>
  <c r="G34" i="1"/>
  <c r="F34" i="1"/>
  <c r="H27" i="1"/>
  <c r="D2" i="2" s="1"/>
  <c r="G27" i="1"/>
  <c r="C2" i="2" s="1"/>
  <c r="F27" i="1"/>
  <c r="H26" i="1"/>
  <c r="G26" i="1"/>
  <c r="F26" i="1"/>
  <c r="B2" i="2" l="1"/>
  <c r="F51" i="1"/>
</calcChain>
</file>

<file path=xl/sharedStrings.xml><?xml version="1.0" encoding="utf-8"?>
<sst xmlns="http://schemas.openxmlformats.org/spreadsheetml/2006/main" count="153" uniqueCount="95">
  <si>
    <t>LI0106</t>
  </si>
  <si>
    <t>LI0401</t>
  </si>
  <si>
    <t>LI0402</t>
  </si>
  <si>
    <t>LI0509</t>
  </si>
  <si>
    <t>LI0510</t>
  </si>
  <si>
    <t>LI0511</t>
  </si>
  <si>
    <t>LI0512</t>
  </si>
  <si>
    <t>LI0513</t>
  </si>
  <si>
    <t>LI0514</t>
  </si>
  <si>
    <t>LI0515</t>
  </si>
  <si>
    <t>LI0516</t>
  </si>
  <si>
    <t>LI0601</t>
  </si>
  <si>
    <t>LI0602</t>
  </si>
  <si>
    <t>LI0603</t>
  </si>
  <si>
    <t>LI0604</t>
  </si>
  <si>
    <t>LI0605</t>
  </si>
  <si>
    <t>LI0606</t>
  </si>
  <si>
    <t>LI0607</t>
  </si>
  <si>
    <t>LI0608</t>
  </si>
  <si>
    <t>LI0609</t>
  </si>
  <si>
    <t>EC0112</t>
  </si>
  <si>
    <t>EC0113</t>
  </si>
  <si>
    <t>EC0114</t>
  </si>
  <si>
    <t>EC0203</t>
  </si>
  <si>
    <t>EC0204</t>
  </si>
  <si>
    <t>VO0206</t>
  </si>
  <si>
    <t>VO0305</t>
  </si>
  <si>
    <t>VO0505</t>
  </si>
  <si>
    <t>OR0111</t>
  </si>
  <si>
    <t>OR0112</t>
  </si>
  <si>
    <t>OR0113</t>
  </si>
  <si>
    <t>OR0202</t>
  </si>
  <si>
    <t>OR0203</t>
  </si>
  <si>
    <t>DOMAINE</t>
  </si>
  <si>
    <t>Compétences</t>
  </si>
  <si>
    <t>n°fiche</t>
  </si>
  <si>
    <t>descriptif</t>
  </si>
  <si>
    <t>Lecture</t>
  </si>
  <si>
    <t>Déchiffrer des mots connus et inconnus rapidement</t>
  </si>
  <si>
    <t>Lire à voix haute : chouette, plantation, villageois, coquillage, balançoire, récompense.</t>
  </si>
  <si>
    <t>Lire à haute voix un texte comprenant des mots connus et inconnus.</t>
  </si>
  <si>
    <t>Lire un texte à voix haute (5 lignes)/ Code 1: mots identifiés et oralisés.</t>
  </si>
  <si>
    <t>Lire un texte à voix haute (5 lignes)/ Code 1 : lecture fluide, ponctuation bien respectée.</t>
  </si>
  <si>
    <t>Lire un texte documentaire et manifester sa compréhension</t>
  </si>
  <si>
    <t>Lire un texte narratif et manifester sa compréhension identifier les personnages, les événements et les circonstances</t>
  </si>
  <si>
    <t>Ecrire</t>
  </si>
  <si>
    <t>Concevoir et écrire de manière autonome une phrase simple cohérente, un texte de 5 à 10 lignes</t>
  </si>
  <si>
    <t>Ecrire une phrase correcte.</t>
  </si>
  <si>
    <t>Copier sans erreur un texte de cinq à dix lignes en soignant la présentation.</t>
  </si>
  <si>
    <t>Copie d'un extrait de poème.</t>
  </si>
  <si>
    <t>Vocabulaire</t>
  </si>
  <si>
    <t>Donner des synonymes.</t>
  </si>
  <si>
    <t>Trouver de synonyme du mot « rapidement» parmi 4 propositions ( bizarrement, dehors, lentement, vite).</t>
  </si>
  <si>
    <t>Ranger des mots dans l'ordre alphabétique</t>
  </si>
  <si>
    <t>Ranger et écrire une liste de quatre mots par ordre alphabétique (tortue, serpent, panda, zèbre).</t>
  </si>
  <si>
    <t>Trouver un mot de sens opposé.</t>
  </si>
  <si>
    <t>Trouver le contraire d'un mot parmi quatre autres proposés ( gentillesse/ méchanceté – générosité – bonheur – amabilité)</t>
  </si>
  <si>
    <t>Orthographe</t>
  </si>
  <si>
    <t>Respecter les accords en genre et en nombre dans le groupe nominal.</t>
  </si>
  <si>
    <t>Respecter les correspondances entre lettres et sons.</t>
  </si>
  <si>
    <t>OR0112 : 2 noms sur 2 (lutins, branches) portent la marque du pluriel.</t>
  </si>
  <si>
    <t>OR0113 : 2 adjectifs sur 2 (petits, grandes) portent l’accord de l’adjectif au sein du groupe nominal.</t>
  </si>
  <si>
    <t>Respecter l'accord entre le sujet et le verbe.</t>
  </si>
  <si>
    <t>OR0201</t>
  </si>
  <si>
    <t>EXERCICE</t>
  </si>
  <si>
    <t>COTATION</t>
  </si>
  <si>
    <t>Le loup Lecture silencieuse+ questions</t>
  </si>
  <si>
    <t xml:space="preserve"> « Histoires comme ça » de Rudyard Kipling Lecture silencieuse+ questions </t>
  </si>
  <si>
    <t>LECTURE  : bilan en % des bonnes réponses de exercice 1 à 4</t>
  </si>
  <si>
    <t>EC0205 </t>
  </si>
  <si>
    <t>respect de l’orthographe et des majuscules.</t>
  </si>
  <si>
    <t>enchaînement des éléments de l’histoire, organisation des idées</t>
  </si>
  <si>
    <t xml:space="preserve"> personnages de l’histoire initiale repris ; action imaginée compatible avec le début du récit et l’histoire racontée a une fin.</t>
  </si>
  <si>
    <t>au moins 5 lignes syntaxiquement correctes.</t>
  </si>
  <si>
    <t>Ecriture  : bilan en % des bonnes réponses de exercice 5 à 7</t>
  </si>
  <si>
    <t>Vocabulaire  : bilan en % des bonnes réponses de exercice 8 à 10</t>
  </si>
  <si>
    <t>Conjuguer le verbe entre parenthèse au présent de l'indicatif </t>
  </si>
  <si>
    <t>Conjuguer le verbe entre parenthèse au futur simple de l'indicatif </t>
  </si>
  <si>
    <t>Conjuguer le verbe entre parenthèse à l'imparfait de l'indicatif </t>
  </si>
  <si>
    <t>Orthographe lexicale et grammaticale : bilan en % des bonnes réponses de exercice 11 à 12</t>
  </si>
  <si>
    <t>Elève :</t>
  </si>
  <si>
    <t>LECTURE  : Nombre de réponses par cotation des bonnes réponses de exercice 1 à 4</t>
  </si>
  <si>
    <t>Ecriture  : Nombre de réponses par cotation des bonnes réponses de exercice 5 à 7</t>
  </si>
  <si>
    <t>Vocabulaire  : Nombre de réponses par cotation des bonnes réponses de exercice 8 à 10</t>
  </si>
  <si>
    <t>Orthographe lexicale et grammaticale : Nombre de réponses par cotation des bonnes réponses de exercice 11 à 12</t>
  </si>
  <si>
    <t>Libellé de l'école :</t>
  </si>
  <si>
    <t>Pourcentage réussite globale</t>
  </si>
  <si>
    <t>à compléter</t>
  </si>
  <si>
    <t>1 ou 9 ou 0</t>
  </si>
  <si>
    <t>Résultat 1</t>
  </si>
  <si>
    <t>Résultat 9</t>
  </si>
  <si>
    <t>Résultat 0</t>
  </si>
  <si>
    <t>Ecriture</t>
  </si>
  <si>
    <t>Orthographe lexicale et grammaticale</t>
  </si>
  <si>
    <t>Les cases bleues sont à compléter avec 1 , 9 ou 0. La synthèse est automatique. Merci d'imprimer toute cette page et de la joindre au dossier.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</si>
</sst>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center" vertical="center"/>
    </xf>
    <xf numFmtId="0" fontId="0" fillId="6" borderId="5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Synthèse!$B$1</c:f>
              <c:strCache>
                <c:ptCount val="1"/>
                <c:pt idx="0">
                  <c:v>Résultat 1</c:v>
                </c:pt>
              </c:strCache>
            </c:strRef>
          </c:tx>
          <c:spPr>
            <a:solidFill>
              <a:srgbClr val="00CC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Synthèse!$A$2:$A$5</c:f>
              <c:strCache>
                <c:ptCount val="4"/>
                <c:pt idx="0">
                  <c:v>Lecture</c:v>
                </c:pt>
                <c:pt idx="1">
                  <c:v>Ecriture</c:v>
                </c:pt>
                <c:pt idx="2">
                  <c:v>Vocabulaire</c:v>
                </c:pt>
                <c:pt idx="3">
                  <c:v>Orthographe lexicale et grammaticale</c:v>
                </c:pt>
              </c:strCache>
            </c:strRef>
          </c:cat>
          <c:val>
            <c:numRef>
              <c:f>Synthèse!$B$2:$B$5</c:f>
              <c:numCache>
                <c:formatCode>General</c:formatCode>
                <c:ptCount val="4"/>
                <c:pt idx="0">
                  <c:v>50</c:v>
                </c:pt>
                <c:pt idx="1">
                  <c:v>66.67</c:v>
                </c:pt>
                <c:pt idx="2">
                  <c:v>100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A-4B17-AA44-BF3226233050}"/>
            </c:ext>
          </c:extLst>
        </c:ser>
        <c:ser>
          <c:idx val="1"/>
          <c:order val="1"/>
          <c:tx>
            <c:strRef>
              <c:f>Synthèse!$C$1</c:f>
              <c:strCache>
                <c:ptCount val="1"/>
                <c:pt idx="0">
                  <c:v>Résultat 9</c:v>
                </c:pt>
              </c:strCache>
            </c:strRef>
          </c:tx>
          <c:spPr>
            <a:solidFill>
              <a:srgbClr val="FFBF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Synthèse!$A$2:$A$5</c:f>
              <c:strCache>
                <c:ptCount val="4"/>
                <c:pt idx="0">
                  <c:v>Lecture</c:v>
                </c:pt>
                <c:pt idx="1">
                  <c:v>Ecriture</c:v>
                </c:pt>
                <c:pt idx="2">
                  <c:v>Vocabulaire</c:v>
                </c:pt>
                <c:pt idx="3">
                  <c:v>Orthographe lexicale et grammaticale</c:v>
                </c:pt>
              </c:strCache>
            </c:strRef>
          </c:cat>
          <c:val>
            <c:numRef>
              <c:f>Synthèse!$C$2:$C$5</c:f>
              <c:numCache>
                <c:formatCode>General</c:formatCode>
                <c:ptCount val="4"/>
                <c:pt idx="0">
                  <c:v>35</c:v>
                </c:pt>
                <c:pt idx="1">
                  <c:v>16.670000000000002</c:v>
                </c:pt>
                <c:pt idx="2">
                  <c:v>0</c:v>
                </c:pt>
                <c:pt idx="3">
                  <c:v>16.670000000000002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A-4B17-AA44-BF3226233050}"/>
            </c:ext>
          </c:extLst>
        </c:ser>
        <c:ser>
          <c:idx val="2"/>
          <c:order val="2"/>
          <c:tx>
            <c:strRef>
              <c:f>Synthèse!$D$1</c:f>
              <c:strCache>
                <c:ptCount val="1"/>
                <c:pt idx="0">
                  <c:v>Résultat 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Synthèse!$A$2:$A$5</c:f>
              <c:strCache>
                <c:ptCount val="4"/>
                <c:pt idx="0">
                  <c:v>Lecture</c:v>
                </c:pt>
                <c:pt idx="1">
                  <c:v>Ecriture</c:v>
                </c:pt>
                <c:pt idx="2">
                  <c:v>Vocabulaire</c:v>
                </c:pt>
                <c:pt idx="3">
                  <c:v>Orthographe lexicale et grammaticale</c:v>
                </c:pt>
              </c:strCache>
            </c:strRef>
          </c:cat>
          <c:val>
            <c:numRef>
              <c:f>Synthèse!$D$2:$D$5</c:f>
              <c:numCache>
                <c:formatCode>General</c:formatCode>
                <c:ptCount val="4"/>
                <c:pt idx="0">
                  <c:v>15</c:v>
                </c:pt>
                <c:pt idx="1">
                  <c:v>16.670000000000002</c:v>
                </c:pt>
                <c:pt idx="2">
                  <c:v>0</c:v>
                </c:pt>
                <c:pt idx="3">
                  <c:v>33.33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8A-4B17-AA44-BF3226233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885814"/>
        <c:axId val="92235043"/>
      </c:barChart>
      <c:catAx>
        <c:axId val="298858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92235043"/>
        <c:crosses val="autoZero"/>
        <c:auto val="1"/>
        <c:lblAlgn val="ctr"/>
        <c:lblOffset val="100"/>
        <c:noMultiLvlLbl val="1"/>
      </c:catAx>
      <c:valAx>
        <c:axId val="9223504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9885814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5</xdr:col>
      <xdr:colOff>95250</xdr:colOff>
      <xdr:row>74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1"/>
  <sheetViews>
    <sheetView tabSelected="1" zoomScale="60" zoomScaleNormal="60" workbookViewId="0">
      <selection activeCell="V8" sqref="V8"/>
    </sheetView>
  </sheetViews>
  <sheetFormatPr baseColWidth="10" defaultRowHeight="15" x14ac:dyDescent="0.25"/>
  <cols>
    <col min="1" max="1" width="11.42578125" style="2"/>
    <col min="2" max="2" width="15.85546875" bestFit="1" customWidth="1"/>
    <col min="3" max="3" width="45.28515625" customWidth="1"/>
    <col min="5" max="5" width="28.28515625" style="1" customWidth="1"/>
    <col min="6" max="6" width="12" style="6" customWidth="1"/>
    <col min="7" max="7" width="9" style="6" bestFit="1" customWidth="1"/>
    <col min="8" max="8" width="6" style="6" bestFit="1" customWidth="1"/>
  </cols>
  <sheetData>
    <row r="2" spans="1:10" ht="31.5" x14ac:dyDescent="0.25">
      <c r="A2" s="30" t="s">
        <v>80</v>
      </c>
      <c r="B2" s="40" t="s">
        <v>87</v>
      </c>
      <c r="C2" s="41"/>
      <c r="D2" s="9" t="s">
        <v>85</v>
      </c>
      <c r="E2" s="37" t="s">
        <v>87</v>
      </c>
      <c r="F2" s="38"/>
      <c r="G2" s="39"/>
      <c r="H2" s="7"/>
    </row>
    <row r="3" spans="1:10" ht="67.5" customHeight="1" x14ac:dyDescent="0.25">
      <c r="A3" s="49" t="s">
        <v>94</v>
      </c>
      <c r="B3" s="49"/>
      <c r="C3" s="49"/>
      <c r="D3" s="49"/>
      <c r="E3" s="49"/>
      <c r="F3" s="49"/>
      <c r="G3" s="49"/>
    </row>
    <row r="4" spans="1:10" s="3" customFormat="1" x14ac:dyDescent="0.25">
      <c r="A4" s="45" t="s">
        <v>64</v>
      </c>
      <c r="B4" s="45" t="s">
        <v>33</v>
      </c>
      <c r="C4" s="45" t="s">
        <v>34</v>
      </c>
      <c r="D4" s="45" t="s">
        <v>35</v>
      </c>
      <c r="E4" s="47" t="s">
        <v>36</v>
      </c>
      <c r="F4" s="42" t="s">
        <v>65</v>
      </c>
      <c r="G4" s="43"/>
      <c r="H4" s="44"/>
    </row>
    <row r="5" spans="1:10" s="3" customFormat="1" x14ac:dyDescent="0.25">
      <c r="A5" s="46"/>
      <c r="B5" s="46"/>
      <c r="C5" s="46"/>
      <c r="D5" s="46"/>
      <c r="E5" s="48"/>
      <c r="F5" s="8" t="s">
        <v>88</v>
      </c>
      <c r="G5" s="8"/>
      <c r="H5" s="8"/>
    </row>
    <row r="6" spans="1:10" ht="60" x14ac:dyDescent="0.25">
      <c r="A6" s="10">
        <v>1</v>
      </c>
      <c r="B6" s="10" t="s">
        <v>37</v>
      </c>
      <c r="C6" s="5" t="s">
        <v>38</v>
      </c>
      <c r="D6" s="10" t="s">
        <v>0</v>
      </c>
      <c r="E6" s="11" t="s">
        <v>39</v>
      </c>
      <c r="F6" s="34">
        <v>9</v>
      </c>
      <c r="G6" s="31"/>
      <c r="H6" s="31"/>
      <c r="J6" s="4"/>
    </row>
    <row r="7" spans="1:10" ht="45" x14ac:dyDescent="0.25">
      <c r="A7" s="10">
        <v>2</v>
      </c>
      <c r="B7" s="10" t="s">
        <v>37</v>
      </c>
      <c r="C7" s="5" t="s">
        <v>40</v>
      </c>
      <c r="D7" s="10" t="s">
        <v>1</v>
      </c>
      <c r="E7" s="11" t="s">
        <v>41</v>
      </c>
      <c r="F7" s="34">
        <v>9</v>
      </c>
      <c r="G7" s="31"/>
      <c r="H7" s="31"/>
      <c r="J7" s="4"/>
    </row>
    <row r="8" spans="1:10" ht="60" x14ac:dyDescent="0.25">
      <c r="A8" s="10">
        <v>2</v>
      </c>
      <c r="B8" s="10" t="s">
        <v>37</v>
      </c>
      <c r="C8" s="5" t="s">
        <v>40</v>
      </c>
      <c r="D8" s="10" t="s">
        <v>2</v>
      </c>
      <c r="E8" s="11" t="s">
        <v>42</v>
      </c>
      <c r="F8" s="34">
        <v>1</v>
      </c>
      <c r="G8" s="31"/>
      <c r="H8" s="31"/>
      <c r="J8" s="4"/>
    </row>
    <row r="9" spans="1:10" ht="30" x14ac:dyDescent="0.25">
      <c r="A9" s="10">
        <v>3</v>
      </c>
      <c r="B9" s="10" t="s">
        <v>37</v>
      </c>
      <c r="C9" s="5" t="s">
        <v>43</v>
      </c>
      <c r="D9" s="10" t="s">
        <v>3</v>
      </c>
      <c r="E9" s="11" t="s">
        <v>66</v>
      </c>
      <c r="F9" s="34">
        <v>0</v>
      </c>
      <c r="G9" s="31"/>
      <c r="H9" s="31"/>
      <c r="J9" s="4"/>
    </row>
    <row r="10" spans="1:10" ht="30" x14ac:dyDescent="0.25">
      <c r="A10" s="10">
        <v>3</v>
      </c>
      <c r="B10" s="10" t="s">
        <v>37</v>
      </c>
      <c r="C10" s="5" t="s">
        <v>43</v>
      </c>
      <c r="D10" s="10" t="s">
        <v>4</v>
      </c>
      <c r="E10" s="11"/>
      <c r="F10" s="34">
        <v>1</v>
      </c>
      <c r="G10" s="31"/>
      <c r="H10" s="31"/>
    </row>
    <row r="11" spans="1:10" ht="30" x14ac:dyDescent="0.25">
      <c r="A11" s="10">
        <v>3</v>
      </c>
      <c r="B11" s="10" t="s">
        <v>37</v>
      </c>
      <c r="C11" s="5" t="s">
        <v>43</v>
      </c>
      <c r="D11" s="10" t="s">
        <v>5</v>
      </c>
      <c r="E11" s="11"/>
      <c r="F11" s="34">
        <v>9</v>
      </c>
      <c r="G11" s="31"/>
      <c r="H11" s="31"/>
      <c r="J11" s="4"/>
    </row>
    <row r="12" spans="1:10" ht="30" x14ac:dyDescent="0.25">
      <c r="A12" s="10">
        <v>3</v>
      </c>
      <c r="B12" s="10" t="s">
        <v>37</v>
      </c>
      <c r="C12" s="5" t="s">
        <v>43</v>
      </c>
      <c r="D12" s="10" t="s">
        <v>6</v>
      </c>
      <c r="E12" s="11"/>
      <c r="F12" s="34">
        <v>0</v>
      </c>
      <c r="G12" s="31"/>
      <c r="H12" s="31"/>
      <c r="J12" s="4"/>
    </row>
    <row r="13" spans="1:10" ht="30" x14ac:dyDescent="0.25">
      <c r="A13" s="10">
        <v>3</v>
      </c>
      <c r="B13" s="10" t="s">
        <v>37</v>
      </c>
      <c r="C13" s="5" t="s">
        <v>43</v>
      </c>
      <c r="D13" s="10" t="s">
        <v>7</v>
      </c>
      <c r="E13" s="11"/>
      <c r="F13" s="34">
        <v>9</v>
      </c>
      <c r="G13" s="31"/>
      <c r="H13" s="31"/>
      <c r="J13" s="4"/>
    </row>
    <row r="14" spans="1:10" ht="30" x14ac:dyDescent="0.25">
      <c r="A14" s="10">
        <v>3</v>
      </c>
      <c r="B14" s="10" t="s">
        <v>37</v>
      </c>
      <c r="C14" s="5" t="s">
        <v>43</v>
      </c>
      <c r="D14" s="10" t="s">
        <v>8</v>
      </c>
      <c r="E14" s="11"/>
      <c r="F14" s="34">
        <v>9</v>
      </c>
      <c r="G14" s="31"/>
      <c r="H14" s="31"/>
      <c r="J14" s="4"/>
    </row>
    <row r="15" spans="1:10" ht="30" x14ac:dyDescent="0.25">
      <c r="A15" s="10">
        <v>3</v>
      </c>
      <c r="B15" s="10" t="s">
        <v>37</v>
      </c>
      <c r="C15" s="5" t="s">
        <v>43</v>
      </c>
      <c r="D15" s="10" t="s">
        <v>9</v>
      </c>
      <c r="E15" s="11"/>
      <c r="F15" s="34">
        <v>9</v>
      </c>
      <c r="G15" s="31"/>
      <c r="H15" s="31"/>
    </row>
    <row r="16" spans="1:10" ht="30" x14ac:dyDescent="0.25">
      <c r="A16" s="10">
        <v>3</v>
      </c>
      <c r="B16" s="10" t="s">
        <v>37</v>
      </c>
      <c r="C16" s="5" t="s">
        <v>43</v>
      </c>
      <c r="D16" s="10" t="s">
        <v>10</v>
      </c>
      <c r="E16" s="11"/>
      <c r="F16" s="34">
        <v>1</v>
      </c>
      <c r="G16" s="31"/>
      <c r="H16" s="31"/>
    </row>
    <row r="17" spans="1:8" ht="45" x14ac:dyDescent="0.25">
      <c r="A17" s="10">
        <v>4</v>
      </c>
      <c r="B17" s="10" t="s">
        <v>37</v>
      </c>
      <c r="C17" s="5" t="s">
        <v>44</v>
      </c>
      <c r="D17" s="10" t="s">
        <v>11</v>
      </c>
      <c r="E17" s="11" t="s">
        <v>67</v>
      </c>
      <c r="F17" s="34">
        <v>1</v>
      </c>
      <c r="G17" s="31"/>
      <c r="H17" s="31"/>
    </row>
    <row r="18" spans="1:8" ht="45" x14ac:dyDescent="0.25">
      <c r="A18" s="10">
        <v>4</v>
      </c>
      <c r="B18" s="10" t="s">
        <v>37</v>
      </c>
      <c r="C18" s="5" t="s">
        <v>44</v>
      </c>
      <c r="D18" s="10" t="s">
        <v>12</v>
      </c>
      <c r="E18" s="11"/>
      <c r="F18" s="34">
        <v>1</v>
      </c>
      <c r="G18" s="31"/>
      <c r="H18" s="31"/>
    </row>
    <row r="19" spans="1:8" ht="45" x14ac:dyDescent="0.25">
      <c r="A19" s="10">
        <v>4</v>
      </c>
      <c r="B19" s="10" t="s">
        <v>37</v>
      </c>
      <c r="C19" s="5" t="s">
        <v>44</v>
      </c>
      <c r="D19" s="10" t="s">
        <v>13</v>
      </c>
      <c r="E19" s="11"/>
      <c r="F19" s="34">
        <v>1</v>
      </c>
      <c r="G19" s="31"/>
      <c r="H19" s="31"/>
    </row>
    <row r="20" spans="1:8" ht="45" x14ac:dyDescent="0.25">
      <c r="A20" s="10">
        <v>4</v>
      </c>
      <c r="B20" s="10" t="s">
        <v>37</v>
      </c>
      <c r="C20" s="5" t="s">
        <v>44</v>
      </c>
      <c r="D20" s="10" t="s">
        <v>14</v>
      </c>
      <c r="E20" s="11"/>
      <c r="F20" s="34">
        <v>9</v>
      </c>
      <c r="G20" s="31"/>
      <c r="H20" s="31"/>
    </row>
    <row r="21" spans="1:8" ht="45" x14ac:dyDescent="0.25">
      <c r="A21" s="10">
        <v>4</v>
      </c>
      <c r="B21" s="10" t="s">
        <v>37</v>
      </c>
      <c r="C21" s="5" t="s">
        <v>44</v>
      </c>
      <c r="D21" s="10" t="s">
        <v>15</v>
      </c>
      <c r="E21" s="11"/>
      <c r="F21" s="34">
        <v>1</v>
      </c>
      <c r="G21" s="31"/>
      <c r="H21" s="31"/>
    </row>
    <row r="22" spans="1:8" ht="45" x14ac:dyDescent="0.25">
      <c r="A22" s="10">
        <v>4</v>
      </c>
      <c r="B22" s="10" t="s">
        <v>37</v>
      </c>
      <c r="C22" s="5" t="s">
        <v>44</v>
      </c>
      <c r="D22" s="10" t="s">
        <v>16</v>
      </c>
      <c r="E22" s="11"/>
      <c r="F22" s="34">
        <v>1</v>
      </c>
      <c r="G22" s="31"/>
      <c r="H22" s="31"/>
    </row>
    <row r="23" spans="1:8" ht="45" x14ac:dyDescent="0.25">
      <c r="A23" s="10">
        <v>4</v>
      </c>
      <c r="B23" s="10" t="s">
        <v>37</v>
      </c>
      <c r="C23" s="5" t="s">
        <v>44</v>
      </c>
      <c r="D23" s="10" t="s">
        <v>17</v>
      </c>
      <c r="E23" s="11"/>
      <c r="F23" s="34">
        <v>1</v>
      </c>
      <c r="G23" s="31"/>
      <c r="H23" s="31"/>
    </row>
    <row r="24" spans="1:8" ht="45" x14ac:dyDescent="0.25">
      <c r="A24" s="10">
        <v>4</v>
      </c>
      <c r="B24" s="10" t="s">
        <v>37</v>
      </c>
      <c r="C24" s="5" t="s">
        <v>44</v>
      </c>
      <c r="D24" s="10" t="s">
        <v>18</v>
      </c>
      <c r="E24" s="11"/>
      <c r="F24" s="34">
        <v>1</v>
      </c>
      <c r="G24" s="31"/>
      <c r="H24" s="31"/>
    </row>
    <row r="25" spans="1:8" ht="45" x14ac:dyDescent="0.25">
      <c r="A25" s="16">
        <v>4</v>
      </c>
      <c r="B25" s="16" t="s">
        <v>37</v>
      </c>
      <c r="C25" s="17" t="s">
        <v>44</v>
      </c>
      <c r="D25" s="16" t="s">
        <v>19</v>
      </c>
      <c r="E25" s="11"/>
      <c r="F25" s="34">
        <v>0</v>
      </c>
      <c r="G25" s="31"/>
      <c r="H25" s="31"/>
    </row>
    <row r="26" spans="1:8" ht="60" x14ac:dyDescent="0.25">
      <c r="A26" s="20"/>
      <c r="B26" s="21"/>
      <c r="C26" s="22"/>
      <c r="D26" s="23"/>
      <c r="E26" s="28" t="s">
        <v>81</v>
      </c>
      <c r="F26" s="35">
        <f>COUNTIF(F6:F25,1)</f>
        <v>10</v>
      </c>
      <c r="G26" s="14">
        <f>COUNTIF(F6:F25,9)</f>
        <v>7</v>
      </c>
      <c r="H26" s="14">
        <f>COUNTIF(F6:F25,0)</f>
        <v>3</v>
      </c>
    </row>
    <row r="27" spans="1:8" ht="64.5" customHeight="1" x14ac:dyDescent="0.25">
      <c r="A27" s="24"/>
      <c r="B27" s="25"/>
      <c r="C27" s="26"/>
      <c r="D27" s="27"/>
      <c r="E27" s="15" t="s">
        <v>68</v>
      </c>
      <c r="F27" s="36">
        <f>ROUND((COUNTIF(F6:F25,1)/COUNT(F6:F25))*100,2)</f>
        <v>50</v>
      </c>
      <c r="G27" s="13">
        <f>ROUND((COUNTIF(F6:F25,9)/COUNT(F6:F25))*100,2)</f>
        <v>35</v>
      </c>
      <c r="H27" s="13">
        <f>ROUND((COUNTIF(F6:F25,0)/COUNT(F6:F25))*100,2)</f>
        <v>15</v>
      </c>
    </row>
    <row r="28" spans="1:8" ht="45" x14ac:dyDescent="0.25">
      <c r="A28" s="18">
        <v>5</v>
      </c>
      <c r="B28" s="18" t="s">
        <v>45</v>
      </c>
      <c r="C28" s="19" t="s">
        <v>46</v>
      </c>
      <c r="D28" s="18" t="s">
        <v>20</v>
      </c>
      <c r="E28" s="11" t="s">
        <v>73</v>
      </c>
      <c r="F28" s="34">
        <v>1</v>
      </c>
      <c r="G28" s="31"/>
      <c r="H28" s="31"/>
    </row>
    <row r="29" spans="1:8" ht="75" x14ac:dyDescent="0.25">
      <c r="A29" s="10">
        <v>5</v>
      </c>
      <c r="B29" s="10" t="s">
        <v>45</v>
      </c>
      <c r="C29" s="5" t="s">
        <v>46</v>
      </c>
      <c r="D29" s="10" t="s">
        <v>21</v>
      </c>
      <c r="E29" s="11" t="s">
        <v>72</v>
      </c>
      <c r="F29" s="34">
        <v>9</v>
      </c>
      <c r="G29" s="31"/>
      <c r="H29" s="31"/>
    </row>
    <row r="30" spans="1:8" ht="45" x14ac:dyDescent="0.25">
      <c r="A30" s="10">
        <v>5</v>
      </c>
      <c r="B30" s="10" t="s">
        <v>45</v>
      </c>
      <c r="C30" s="5" t="s">
        <v>46</v>
      </c>
      <c r="D30" s="10" t="s">
        <v>22</v>
      </c>
      <c r="E30" s="11" t="s">
        <v>71</v>
      </c>
      <c r="F30" s="34">
        <v>1</v>
      </c>
      <c r="G30" s="31"/>
      <c r="H30" s="31"/>
    </row>
    <row r="31" spans="1:8" ht="45" x14ac:dyDescent="0.25">
      <c r="A31" s="10">
        <v>6</v>
      </c>
      <c r="B31" s="10" t="s">
        <v>45</v>
      </c>
      <c r="C31" s="5" t="s">
        <v>46</v>
      </c>
      <c r="D31" s="10" t="s">
        <v>23</v>
      </c>
      <c r="E31" s="11" t="s">
        <v>47</v>
      </c>
      <c r="F31" s="34">
        <v>1</v>
      </c>
      <c r="G31" s="31"/>
      <c r="H31" s="31"/>
    </row>
    <row r="32" spans="1:8" ht="30" x14ac:dyDescent="0.25">
      <c r="A32" s="10">
        <v>7</v>
      </c>
      <c r="B32" s="10" t="s">
        <v>45</v>
      </c>
      <c r="C32" s="5" t="s">
        <v>48</v>
      </c>
      <c r="D32" s="10" t="s">
        <v>24</v>
      </c>
      <c r="E32" s="11" t="s">
        <v>49</v>
      </c>
      <c r="F32" s="34">
        <v>0</v>
      </c>
      <c r="G32" s="31"/>
      <c r="H32" s="31"/>
    </row>
    <row r="33" spans="1:8" ht="30" x14ac:dyDescent="0.25">
      <c r="A33" s="10">
        <v>7</v>
      </c>
      <c r="B33" s="10" t="s">
        <v>45</v>
      </c>
      <c r="C33" s="5" t="s">
        <v>48</v>
      </c>
      <c r="D33" s="10" t="s">
        <v>69</v>
      </c>
      <c r="E33" s="11" t="s">
        <v>70</v>
      </c>
      <c r="F33" s="34">
        <v>1</v>
      </c>
      <c r="G33" s="31"/>
      <c r="H33" s="31"/>
    </row>
    <row r="34" spans="1:8" ht="60" x14ac:dyDescent="0.25">
      <c r="A34" s="20"/>
      <c r="B34" s="21"/>
      <c r="C34" s="22"/>
      <c r="D34" s="23"/>
      <c r="E34" s="29" t="s">
        <v>82</v>
      </c>
      <c r="F34" s="14">
        <f>COUNTIF(F28:F33,1)</f>
        <v>4</v>
      </c>
      <c r="G34" s="14">
        <f>COUNTIF(F28:F33,9)</f>
        <v>1</v>
      </c>
      <c r="H34" s="14">
        <f>COUNTIF(F28:F33,0)</f>
        <v>1</v>
      </c>
    </row>
    <row r="35" spans="1:8" ht="45" x14ac:dyDescent="0.25">
      <c r="A35" s="24"/>
      <c r="B35" s="25"/>
      <c r="C35" s="26"/>
      <c r="D35" s="27"/>
      <c r="E35" s="12" t="s">
        <v>74</v>
      </c>
      <c r="F35" s="13">
        <f>ROUND((COUNTIF(F28:F33,1)/COUNT(F28:F33))*100,2)</f>
        <v>66.67</v>
      </c>
      <c r="G35" s="13">
        <f>ROUND((COUNTIF(F28:F33,9)/COUNT(F28:F33))*100,2)</f>
        <v>16.670000000000002</v>
      </c>
      <c r="H35" s="13">
        <f>ROUND((COUNTIF(F28:F33,0)/COUNT(F28:F33))*100,2)</f>
        <v>16.670000000000002</v>
      </c>
    </row>
    <row r="36" spans="1:8" ht="60" x14ac:dyDescent="0.25">
      <c r="A36" s="10">
        <v>8</v>
      </c>
      <c r="B36" s="10" t="s">
        <v>50</v>
      </c>
      <c r="C36" s="5" t="s">
        <v>51</v>
      </c>
      <c r="D36" s="10" t="s">
        <v>25</v>
      </c>
      <c r="E36" s="11" t="s">
        <v>52</v>
      </c>
      <c r="F36" s="34">
        <v>1</v>
      </c>
      <c r="G36" s="31"/>
      <c r="H36" s="31"/>
    </row>
    <row r="37" spans="1:8" ht="60" x14ac:dyDescent="0.25">
      <c r="A37" s="10">
        <v>9</v>
      </c>
      <c r="B37" s="10" t="s">
        <v>50</v>
      </c>
      <c r="C37" s="5" t="s">
        <v>53</v>
      </c>
      <c r="D37" s="10" t="s">
        <v>26</v>
      </c>
      <c r="E37" s="11" t="s">
        <v>54</v>
      </c>
      <c r="F37" s="34">
        <v>1</v>
      </c>
      <c r="G37" s="31"/>
      <c r="H37" s="31"/>
    </row>
    <row r="38" spans="1:8" ht="75" x14ac:dyDescent="0.25">
      <c r="A38" s="10">
        <v>10</v>
      </c>
      <c r="B38" s="10" t="s">
        <v>50</v>
      </c>
      <c r="C38" s="5" t="s">
        <v>55</v>
      </c>
      <c r="D38" s="10" t="s">
        <v>27</v>
      </c>
      <c r="E38" s="11" t="s">
        <v>56</v>
      </c>
      <c r="F38" s="34">
        <v>1</v>
      </c>
      <c r="G38" s="31"/>
      <c r="H38" s="31"/>
    </row>
    <row r="39" spans="1:8" ht="60" x14ac:dyDescent="0.25">
      <c r="A39" s="20"/>
      <c r="B39" s="21"/>
      <c r="C39" s="22"/>
      <c r="D39" s="23"/>
      <c r="E39" s="29" t="s">
        <v>83</v>
      </c>
      <c r="F39" s="14">
        <f>COUNTIF(F36:F38,1)</f>
        <v>3</v>
      </c>
      <c r="G39" s="14">
        <f>COUNTIF(F36:F38,9)</f>
        <v>0</v>
      </c>
      <c r="H39" s="14">
        <f>COUNTIF(F36:F38,0)</f>
        <v>0</v>
      </c>
    </row>
    <row r="40" spans="1:8" ht="45" x14ac:dyDescent="0.25">
      <c r="A40" s="24"/>
      <c r="B40" s="25"/>
      <c r="C40" s="26"/>
      <c r="D40" s="27"/>
      <c r="E40" s="12" t="s">
        <v>75</v>
      </c>
      <c r="F40" s="13">
        <f>ROUND((COUNTIF(F36:F38,1)/COUNT(F36:F38))*100,2)</f>
        <v>100</v>
      </c>
      <c r="G40" s="13">
        <f>ROUND((COUNTIF(F36:F38,9)/COUNT(F36:F38))*100,2)</f>
        <v>0</v>
      </c>
      <c r="H40" s="13">
        <f>ROUND((COUNTIF(F36:F38,0)/COUNT(F36:F38))*100,2)</f>
        <v>0</v>
      </c>
    </row>
    <row r="41" spans="1:8" ht="45" x14ac:dyDescent="0.25">
      <c r="A41" s="10">
        <v>11</v>
      </c>
      <c r="B41" s="10" t="s">
        <v>57</v>
      </c>
      <c r="C41" s="5" t="s">
        <v>59</v>
      </c>
      <c r="D41" s="10" t="s">
        <v>28</v>
      </c>
      <c r="E41" s="11" t="s">
        <v>59</v>
      </c>
      <c r="F41" s="34">
        <v>1</v>
      </c>
      <c r="G41" s="31"/>
      <c r="H41" s="31"/>
    </row>
    <row r="42" spans="1:8" ht="45" x14ac:dyDescent="0.25">
      <c r="A42" s="10">
        <v>11</v>
      </c>
      <c r="B42" s="10" t="s">
        <v>57</v>
      </c>
      <c r="C42" s="5" t="s">
        <v>58</v>
      </c>
      <c r="D42" s="10" t="s">
        <v>29</v>
      </c>
      <c r="E42" s="11" t="s">
        <v>60</v>
      </c>
      <c r="F42" s="34">
        <v>1</v>
      </c>
      <c r="G42" s="31"/>
      <c r="H42" s="31"/>
    </row>
    <row r="43" spans="1:8" ht="60" x14ac:dyDescent="0.25">
      <c r="A43" s="10">
        <v>11</v>
      </c>
      <c r="B43" s="10" t="s">
        <v>57</v>
      </c>
      <c r="C43" s="5" t="s">
        <v>58</v>
      </c>
      <c r="D43" s="10" t="s">
        <v>30</v>
      </c>
      <c r="E43" s="11" t="s">
        <v>61</v>
      </c>
      <c r="F43" s="34">
        <v>0</v>
      </c>
      <c r="G43" s="31"/>
      <c r="H43" s="31"/>
    </row>
    <row r="44" spans="1:8" ht="45" x14ac:dyDescent="0.25">
      <c r="A44" s="10">
        <v>12</v>
      </c>
      <c r="B44" s="10" t="s">
        <v>57</v>
      </c>
      <c r="C44" s="5" t="s">
        <v>62</v>
      </c>
      <c r="D44" s="10" t="s">
        <v>63</v>
      </c>
      <c r="E44" s="11" t="s">
        <v>76</v>
      </c>
      <c r="F44" s="34">
        <v>9</v>
      </c>
      <c r="G44" s="31"/>
      <c r="H44" s="31"/>
    </row>
    <row r="45" spans="1:8" ht="45" x14ac:dyDescent="0.25">
      <c r="A45" s="10">
        <v>12</v>
      </c>
      <c r="B45" s="10" t="s">
        <v>57</v>
      </c>
      <c r="C45" s="5" t="s">
        <v>62</v>
      </c>
      <c r="D45" s="10" t="s">
        <v>31</v>
      </c>
      <c r="E45" s="11" t="s">
        <v>78</v>
      </c>
      <c r="F45" s="34">
        <v>0</v>
      </c>
      <c r="G45" s="31"/>
      <c r="H45" s="31"/>
    </row>
    <row r="46" spans="1:8" ht="45" x14ac:dyDescent="0.25">
      <c r="A46" s="10">
        <v>12</v>
      </c>
      <c r="B46" s="10" t="s">
        <v>57</v>
      </c>
      <c r="C46" s="5" t="s">
        <v>62</v>
      </c>
      <c r="D46" s="10" t="s">
        <v>32</v>
      </c>
      <c r="E46" s="11" t="s">
        <v>77</v>
      </c>
      <c r="F46" s="34">
        <v>1</v>
      </c>
      <c r="G46" s="31"/>
      <c r="H46" s="31"/>
    </row>
    <row r="47" spans="1:8" ht="75" x14ac:dyDescent="0.25">
      <c r="A47" s="20"/>
      <c r="B47" s="21"/>
      <c r="C47" s="22"/>
      <c r="D47" s="23"/>
      <c r="E47" s="29" t="s">
        <v>84</v>
      </c>
      <c r="F47" s="14">
        <f>COUNTIF(F41:F46,1)</f>
        <v>3</v>
      </c>
      <c r="G47" s="14">
        <f>COUNTIF(F41:F46,9)</f>
        <v>1</v>
      </c>
      <c r="H47" s="14">
        <f>COUNTIF(F41:F46,0)</f>
        <v>2</v>
      </c>
    </row>
    <row r="48" spans="1:8" ht="60" x14ac:dyDescent="0.25">
      <c r="A48" s="24"/>
      <c r="B48" s="25"/>
      <c r="C48" s="26"/>
      <c r="D48" s="27"/>
      <c r="E48" s="12" t="s">
        <v>79</v>
      </c>
      <c r="F48" s="13">
        <f>ROUND((COUNTIF(F41:F46,1)/COUNT(F41:F46))*100,2)</f>
        <v>50</v>
      </c>
      <c r="G48" s="13">
        <f>ROUND((COUNTIF(F41:F46,9)/COUNT(F41:F46))*100,2)</f>
        <v>16.670000000000002</v>
      </c>
      <c r="H48" s="13">
        <f>ROUND((COUNTIF(F41:F46,0)/COUNT(F41:F46))*100,2)</f>
        <v>33.33</v>
      </c>
    </row>
    <row r="50" spans="5:6" ht="15.75" thickBot="1" x14ac:dyDescent="0.3"/>
    <row r="51" spans="5:6" ht="15.75" thickBot="1" x14ac:dyDescent="0.3">
      <c r="E51" s="32" t="s">
        <v>86</v>
      </c>
      <c r="F51" s="33">
        <f>ROUND((F27+F35+F40+F48)/4,2)</f>
        <v>66.67</v>
      </c>
    </row>
  </sheetData>
  <mergeCells count="9">
    <mergeCell ref="E2:G2"/>
    <mergeCell ref="B2:C2"/>
    <mergeCell ref="F4:H4"/>
    <mergeCell ref="A4:A5"/>
    <mergeCell ref="B4:B5"/>
    <mergeCell ref="C4:C5"/>
    <mergeCell ref="D4:D5"/>
    <mergeCell ref="E4:E5"/>
    <mergeCell ref="A3:G3"/>
  </mergeCells>
  <dataValidations count="1">
    <dataValidation type="list" allowBlank="1" showInputMessage="1" showErrorMessage="1" sqref="F28:F33 F36:F38 F41:F46 F6:F25 J6:J26" xr:uid="{00000000-0002-0000-0000-000000000000}">
      <formula1>"1,9,0"</formula1>
    </dataValidation>
  </dataValidations>
  <pageMargins left="0.7" right="0.7" top="0.75" bottom="0.75" header="0.3" footer="0.3"/>
  <pageSetup paperSize="9" scale="59" orientation="portrait" r:id="rId1"/>
  <headerFooter>
    <oddHeader>&amp;C&amp;"-,Gras"&amp;14&amp;UÉvaluation pré orientation Segpa - Français&amp;R&amp;"-,Gras"Année 2019 - 2020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sqref="A1:D5"/>
    </sheetView>
  </sheetViews>
  <sheetFormatPr baseColWidth="10" defaultRowHeight="15" x14ac:dyDescent="0.25"/>
  <sheetData>
    <row r="1" spans="1:4" x14ac:dyDescent="0.25">
      <c r="B1" t="s">
        <v>89</v>
      </c>
      <c r="C1" t="s">
        <v>90</v>
      </c>
      <c r="D1" t="s">
        <v>91</v>
      </c>
    </row>
    <row r="2" spans="1:4" x14ac:dyDescent="0.25">
      <c r="A2" t="s">
        <v>37</v>
      </c>
      <c r="B2">
        <f>Français!F27</f>
        <v>50</v>
      </c>
      <c r="C2">
        <f>Français!G27</f>
        <v>35</v>
      </c>
      <c r="D2">
        <f>Français!H27</f>
        <v>15</v>
      </c>
    </row>
    <row r="3" spans="1:4" x14ac:dyDescent="0.25">
      <c r="A3" t="s">
        <v>92</v>
      </c>
      <c r="B3">
        <f>Français!F35</f>
        <v>66.67</v>
      </c>
      <c r="C3">
        <f>Français!G35</f>
        <v>16.670000000000002</v>
      </c>
      <c r="D3">
        <f>Français!H35</f>
        <v>16.670000000000002</v>
      </c>
    </row>
    <row r="4" spans="1:4" x14ac:dyDescent="0.25">
      <c r="A4" t="s">
        <v>50</v>
      </c>
      <c r="B4">
        <f>Français!F40</f>
        <v>100</v>
      </c>
      <c r="C4">
        <f>Français!G40</f>
        <v>0</v>
      </c>
      <c r="D4">
        <f>Français!H40</f>
        <v>0</v>
      </c>
    </row>
    <row r="5" spans="1:4" x14ac:dyDescent="0.25">
      <c r="A5" t="s">
        <v>93</v>
      </c>
      <c r="B5">
        <f>Français!F48</f>
        <v>50</v>
      </c>
      <c r="C5">
        <f>Français!G48</f>
        <v>16.670000000000002</v>
      </c>
      <c r="D5">
        <f>Français!H48</f>
        <v>33.33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Français</vt:lpstr>
      <vt:lpstr>Synthèse</vt:lpstr>
    </vt:vector>
  </TitlesOfParts>
  <Company>E.N.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rwahler</dc:creator>
  <cp:lastModifiedBy>Renoux Annabelle</cp:lastModifiedBy>
  <cp:lastPrinted>2019-11-25T09:44:05Z</cp:lastPrinted>
  <dcterms:created xsi:type="dcterms:W3CDTF">2019-11-13T10:55:00Z</dcterms:created>
  <dcterms:modified xsi:type="dcterms:W3CDTF">2023-09-14T11:34:42Z</dcterms:modified>
</cp:coreProperties>
</file>