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athyreault\Desktop\CDO 2024\6ème\Protocole d'évaluation pour les élèves de collège\"/>
    </mc:Choice>
  </mc:AlternateContent>
  <xr:revisionPtr revIDLastSave="0" documentId="8_{56DF0762-C87D-4A43-A69C-342E44671B11}" xr6:coauthVersionLast="47" xr6:coauthVersionMax="47" xr10:uidLastSave="{00000000-0000-0000-0000-000000000000}"/>
  <bookViews>
    <workbookView xWindow="20370" yWindow="-120" windowWidth="29040" windowHeight="15840" xr2:uid="{00000000-000D-0000-FFFF-FFFF00000000}"/>
  </bookViews>
  <sheets>
    <sheet name="Mathématiques" sheetId="1" r:id="rId1"/>
    <sheet name="Synthèse"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34" i="1" l="1"/>
  <c r="G34" i="1"/>
  <c r="F34" i="1"/>
  <c r="H33" i="1"/>
  <c r="G33" i="1"/>
  <c r="F33" i="1"/>
  <c r="D3" i="2" l="1"/>
  <c r="C3" i="2"/>
  <c r="B3" i="2"/>
  <c r="F56" i="1" l="1"/>
  <c r="B6" i="2" s="1"/>
  <c r="G16" i="1"/>
  <c r="F16" i="1"/>
  <c r="H56" i="1" l="1"/>
  <c r="D6" i="2" s="1"/>
  <c r="G56" i="1"/>
  <c r="C6" i="2" s="1"/>
  <c r="H55" i="1"/>
  <c r="G55" i="1"/>
  <c r="F55" i="1"/>
  <c r="H47" i="1" l="1"/>
  <c r="D5" i="2" s="1"/>
  <c r="G47" i="1"/>
  <c r="C5" i="2" s="1"/>
  <c r="F47" i="1"/>
  <c r="B5" i="2" s="1"/>
  <c r="H46" i="1"/>
  <c r="G46" i="1"/>
  <c r="F46" i="1"/>
  <c r="H39" i="1"/>
  <c r="D4" i="2" s="1"/>
  <c r="G39" i="1"/>
  <c r="C4" i="2" s="1"/>
  <c r="F39" i="1"/>
  <c r="H38" i="1"/>
  <c r="G38" i="1"/>
  <c r="F38" i="1"/>
  <c r="H17" i="1"/>
  <c r="D2" i="2" s="1"/>
  <c r="G17" i="1"/>
  <c r="C2" i="2" s="1"/>
  <c r="F17" i="1"/>
  <c r="B2" i="2" s="1"/>
  <c r="H16" i="1"/>
  <c r="B4" i="2" l="1"/>
  <c r="F58" i="1"/>
</calcChain>
</file>

<file path=xl/sharedStrings.xml><?xml version="1.0" encoding="utf-8"?>
<sst xmlns="http://schemas.openxmlformats.org/spreadsheetml/2006/main" count="195" uniqueCount="135">
  <si>
    <t>DOMAINE</t>
  </si>
  <si>
    <t>Compétences</t>
  </si>
  <si>
    <t>n°fiche</t>
  </si>
  <si>
    <t>descriptif</t>
  </si>
  <si>
    <t>EXERCICE</t>
  </si>
  <si>
    <t>COTATION</t>
  </si>
  <si>
    <t>Elève :</t>
  </si>
  <si>
    <t>Libellé de l'école :</t>
  </si>
  <si>
    <t>Écrire les nombres entiers naturels inférieurs à 1000</t>
  </si>
  <si>
    <t>Numeration</t>
  </si>
  <si>
    <t>NO0101</t>
  </si>
  <si>
    <t>Ecriture littérale de 5 nombres : 143-372-88-500-816</t>
  </si>
  <si>
    <t>Ecriture chiffrée de 6 nombres dictés : 498-276-97-609-982-864</t>
  </si>
  <si>
    <t>NO0106</t>
  </si>
  <si>
    <t>Écrire les nombres entiers naturels inférieurs à 1001</t>
  </si>
  <si>
    <t xml:space="preserve">Encadrer les nombres entiers naturels inférieurs à 1000 - relations internes aux nombres. </t>
  </si>
  <si>
    <t>NO0501</t>
  </si>
  <si>
    <t>Encadrer un nombre entre deux dizaines consécutives : 133/ 251 /874 /609</t>
  </si>
  <si>
    <t>Placer 6 nombres sur une droite : 30- 66- 107- 155 – 192</t>
  </si>
  <si>
    <t>NO0604</t>
  </si>
  <si>
    <t xml:space="preserve">Compléter des suites numériques de 10 en 10, de 100 en 100. </t>
  </si>
  <si>
    <t>Suite à compléter 43 – 53 – 63 _? - ? - ? - ? - ?</t>
  </si>
  <si>
    <t>Suite à compléter 164 – 154 – 144 - ? - ? -?- ? - ?</t>
  </si>
  <si>
    <t>NO0808</t>
  </si>
  <si>
    <t>NO0816</t>
  </si>
  <si>
    <t>NO0907</t>
  </si>
  <si>
    <t>Relier un nombre à son double</t>
  </si>
  <si>
    <t>Connaître les doubles de nombres d'usage courant.</t>
  </si>
  <si>
    <t>NO0910</t>
  </si>
  <si>
    <t>Ecrire la moitié de 10- 40- 800 – 50 – 200 - 16</t>
  </si>
  <si>
    <t>Connaître la moitié de nombres d'usage courant.</t>
  </si>
  <si>
    <t>NO1105</t>
  </si>
  <si>
    <t>NO1107</t>
  </si>
  <si>
    <t>Dénombrer une collection de points et en donner le nombre.</t>
  </si>
  <si>
    <t>Utiliser une procédure experte ( multiplication, groupement par 10)</t>
  </si>
  <si>
    <t>Résoudre des problèmes de dénombrement</t>
  </si>
  <si>
    <t>Numération  : Nombre de réponses par cotation des bonnes réponses de exercice 1 à 9</t>
  </si>
  <si>
    <t>Numération  : bilan en % des bonnes réponses de exercice 1 à 9</t>
  </si>
  <si>
    <t>Calcul</t>
  </si>
  <si>
    <t>Produire et reconnaître les décompositions additives des nombres inférieurs à 20.</t>
  </si>
  <si>
    <t>CA0203</t>
  </si>
  <si>
    <t>CA0205</t>
  </si>
  <si>
    <t>CA0206</t>
  </si>
  <si>
    <t xml:space="preserve">Complement des nombres inférieurs à 10 / Compléter : 9= 5+ …. / …...+4= 10 </t>
  </si>
  <si>
    <t>Connaissance des tables d’addition / compléter : 8+9 = … / ...+7=13 / 4+ ...=14</t>
  </si>
  <si>
    <t>Adddition réitérée / Compléter :2 + 2 + 2 + 2 + 2 = .... / ..... = 5 + 5 + 5 + 5</t>
  </si>
  <si>
    <t xml:space="preserve">Connaître et utiliser les techniques opératoires de l'addition. </t>
  </si>
  <si>
    <t>CA0401</t>
  </si>
  <si>
    <t>CA0405</t>
  </si>
  <si>
    <t>Poser et effectuer 248 + 121 =</t>
  </si>
  <si>
    <t xml:space="preserve">Poser et effectuer 54 + 62+18 = </t>
  </si>
  <si>
    <t>CA1507</t>
  </si>
  <si>
    <t xml:space="preserve">Utiliser la calculatrice pour trouver le résultat des opérations et compléter l'égalité : 562+248+124= </t>
  </si>
  <si>
    <t>Utiliser les fonctions de base de la calculatrice.</t>
  </si>
  <si>
    <t>CA0514</t>
  </si>
  <si>
    <t>CA0802</t>
  </si>
  <si>
    <t>Connaître et utiliser les techniques opératoires de la soustraction.</t>
  </si>
  <si>
    <t>Pose et effectue : 802 - 86 =  (avec retenue.)</t>
  </si>
  <si>
    <t>Poser et effectuer : 983 – 67 =     ( avec retenue)</t>
  </si>
  <si>
    <t>CA0609</t>
  </si>
  <si>
    <t>Poser et effectuer : 232 X 3 =</t>
  </si>
  <si>
    <t>CA0610</t>
  </si>
  <si>
    <t>Poser et effectuer : 345 x 25 =</t>
  </si>
  <si>
    <t>Connaître et utiliser les techniques opératoires de la multiplication.</t>
  </si>
  <si>
    <t>CA1107</t>
  </si>
  <si>
    <t>Trouve le résultat de l'opération : 72 : 2 =</t>
  </si>
  <si>
    <t>Diviser par 2, par 5 des nombres inférieurs à 100.</t>
  </si>
  <si>
    <t>CA1124</t>
  </si>
  <si>
    <t xml:space="preserve">Trouve le résultat de l'opération : 80 : 5 = </t>
  </si>
  <si>
    <t>CA1002</t>
  </si>
  <si>
    <t>Exercice identique à celui de la fiche N0701</t>
  </si>
  <si>
    <t>Approcher la division de deux nombres entiers à partir d’un problème de partage.</t>
  </si>
  <si>
    <t>CA1306</t>
  </si>
  <si>
    <t>Un boulanger a cuit 370 pains. A midi, il en reste 55. Combien de pains a-t-il vendus ?</t>
  </si>
  <si>
    <t>Résoudre des problèmes relevant de l'addition -soustraction</t>
  </si>
  <si>
    <t>CA1308</t>
  </si>
  <si>
    <t>Chloé pèse 50 kg, Hamid 80 kg, Matéo 70 kg, Lisa 60 kg, Nathan 55 kg et Yasmine 65 kg.
L’ascenseur ne peut pas transporter plus de 200 kg, Hamid et Matéo sont déjà dans l’ascenseur. Qui peut encore monter dans l’ascenseur ?</t>
  </si>
  <si>
    <t>Géométrie</t>
  </si>
  <si>
    <t>Décrire, reproduire, tracer un carré, un rectangle, un triangle, un triangle rectangle.</t>
  </si>
  <si>
    <t>GE0303</t>
  </si>
  <si>
    <t>Reproduire une figure.</t>
  </si>
  <si>
    <t>GE0305</t>
  </si>
  <si>
    <t>GE0703</t>
  </si>
  <si>
    <t>À l'aide des instruments, tracer un rectangle de 6 cm de longueur et de 3 cm de largeur.</t>
  </si>
  <si>
    <t xml:space="preserve">Utiliser des instruments et des techniques pour réaliser des tracés, reproduire des figures géométriques simples : règle, équerre. </t>
  </si>
  <si>
    <t xml:space="preserve">Réaliser une construction décrite. </t>
  </si>
  <si>
    <t>Géometrie  : Nombre de réponses par cotation des bonnes réponses de exercice 19 à 21</t>
  </si>
  <si>
    <t>Géométrie  : bilan en % des bonnes réponses de exercice 19 à 21</t>
  </si>
  <si>
    <t>Grandeurs et mesures</t>
  </si>
  <si>
    <t>Connaître la relation entre heures et minutes, m et cm, km et m, kg et g, euro et centimes d'euro.</t>
  </si>
  <si>
    <t>GM0106</t>
  </si>
  <si>
    <t>Conversions sur les grandeurs </t>
  </si>
  <si>
    <t>GM0201</t>
  </si>
  <si>
    <t>La leçon de mathématiques dure 45......</t>
  </si>
  <si>
    <t>GM0202</t>
  </si>
  <si>
    <t>La tablette de chocolat pèse 200.....</t>
  </si>
  <si>
    <t>GM0203</t>
  </si>
  <si>
    <t>Une règle d'écolier peut mesurer 30.....</t>
  </si>
  <si>
    <t>GM0204</t>
  </si>
  <si>
    <t>Le trajet en avion de Paris à New-York dure 7......</t>
  </si>
  <si>
    <t>GM0205</t>
  </si>
  <si>
    <t>Connaître les unités de mesure de longueur, durée et masse.</t>
  </si>
  <si>
    <t>Grandeurs et Mesures : Nombre de réponses par cotation des bonnes réponses de l'exercice 22 à 23</t>
  </si>
  <si>
    <t>Grandeurs et Mesures : bilan en % des bonnes réponses de l' exercice 22 à 23</t>
  </si>
  <si>
    <t>Organisation et gestion de données</t>
  </si>
  <si>
    <t>Utiliser, lire ou compléter un tableau ou graphique.</t>
  </si>
  <si>
    <t>OG0103</t>
  </si>
  <si>
    <t>OG0104</t>
  </si>
  <si>
    <t>OG0105</t>
  </si>
  <si>
    <t>OG0106</t>
  </si>
  <si>
    <t>Le graphique indique le nombre de jours de pluie par mois. Par exemple, il y a eu 10 jours de pluie au mois de décembre.</t>
  </si>
  <si>
    <t>Combien y a-t-il eu de jours de pluie au mois d’août ? ( 12 j).</t>
  </si>
  <si>
    <t>Quel est le mois le moins pluvieux ?</t>
  </si>
  <si>
    <t>Quel est le mois où il y a eu 4 jours de pluie ? </t>
  </si>
  <si>
    <t>Un tigre adulte pèse 190 ...</t>
  </si>
  <si>
    <t>OG0113</t>
  </si>
  <si>
    <t>OG0114</t>
  </si>
  <si>
    <t>OG0115</t>
  </si>
  <si>
    <t>OG0113 : Combien de cahiers la directrice doit-elle commander pour toute l'école ?</t>
  </si>
  <si>
    <t>OG0114 : Combien de manuels la directrice doit-elle commander pour la classe de CE1 ?</t>
  </si>
  <si>
    <t>OG0115 : Combien de cahiers la directrice doit-elle commander pour l'ensemble des élèves de l'école ?</t>
  </si>
  <si>
    <t>Organisation et gestion de données : bilan en % des bonnes réponses de l' exercice 24 à 25</t>
  </si>
  <si>
    <t>Organisation et gestion de données : Nombre de réponses par cotation des bonnes réponses de l'exercice 24 à 25</t>
  </si>
  <si>
    <t>Ecriture  : bilan en % des bonnes réponses de l' exercice 10 à 18</t>
  </si>
  <si>
    <t>Ecriture  : Nombre de réponses par cotation des bonnes réponses de l'exercice 10 à 18</t>
  </si>
  <si>
    <t>Pourcentage réussite globale</t>
  </si>
  <si>
    <t>à compléter</t>
  </si>
  <si>
    <t>1 ou 9 ou 0</t>
  </si>
  <si>
    <t>Résultat 1</t>
  </si>
  <si>
    <t>Résultat 9</t>
  </si>
  <si>
    <t>Résultat 0</t>
  </si>
  <si>
    <t>Numération</t>
  </si>
  <si>
    <t>Calcul et problèmes</t>
  </si>
  <si>
    <t>Organisation et 
Gestion de données</t>
  </si>
  <si>
    <t>Les cases bleues sont à compléter avec 1 , 9 ou 0. La synthèse est automatique. Merci d'imprimer toute cette page et de la joindre au dossier.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</si>
</sst>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b/>
      <sz val="11"/>
      <color theme="1"/>
      <name val="Calibri"/>
      <family val="2"/>
      <scheme val="minor"/>
    </font>
    <font>
      <b/>
      <sz val="12"/>
      <color theme="1"/>
      <name val="Calibri"/>
      <family val="2"/>
      <scheme val="minor"/>
    </font>
    <font>
      <b/>
      <sz val="12"/>
      <color rgb="FFFF0000"/>
      <name val="Calibri"/>
      <family val="2"/>
      <scheme val="minor"/>
    </font>
    <font>
      <b/>
      <sz val="11"/>
      <color rgb="FFFF0000"/>
      <name val="Calibri"/>
      <family val="2"/>
      <scheme val="minor"/>
    </font>
    <font>
      <b/>
      <sz val="11"/>
      <color rgb="FF00B050"/>
      <name val="Calibri"/>
      <family val="2"/>
      <scheme val="minor"/>
    </font>
    <font>
      <sz val="12"/>
      <color theme="1"/>
      <name val="Calibri"/>
      <family val="2"/>
      <scheme val="minor"/>
    </font>
    <font>
      <sz val="16"/>
      <color theme="1"/>
      <name val="Calibri"/>
      <family val="2"/>
      <scheme val="minor"/>
    </font>
    <font>
      <sz val="20"/>
      <color theme="1"/>
      <name val="Calibri"/>
      <family val="2"/>
      <scheme val="minor"/>
    </font>
    <font>
      <b/>
      <sz val="9"/>
      <color theme="1"/>
      <name val="Calibri"/>
      <family val="2"/>
      <scheme val="minor"/>
    </font>
  </fonts>
  <fills count="8">
    <fill>
      <patternFill patternType="none"/>
    </fill>
    <fill>
      <patternFill patternType="gray125"/>
    </fill>
    <fill>
      <patternFill patternType="solid">
        <fgColor rgb="FFFFFF00"/>
        <bgColor indexed="64"/>
      </patternFill>
    </fill>
    <fill>
      <patternFill patternType="solid">
        <fgColor theme="8" tint="0.59999389629810485"/>
        <bgColor indexed="64"/>
      </patternFill>
    </fill>
    <fill>
      <patternFill patternType="solid">
        <fgColor theme="9" tint="0.39997558519241921"/>
        <bgColor indexed="64"/>
      </patternFill>
    </fill>
    <fill>
      <patternFill patternType="solid">
        <fgColor theme="0" tint="-0.14999847407452621"/>
        <bgColor indexed="64"/>
      </patternFill>
    </fill>
    <fill>
      <patternFill patternType="solid">
        <fgColor rgb="FFFFC000"/>
        <bgColor indexed="64"/>
      </patternFill>
    </fill>
    <fill>
      <patternFill patternType="solid">
        <fgColor rgb="FF00B0F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39">
    <xf numFmtId="0" fontId="0" fillId="0" borderId="0" xfId="0"/>
    <xf numFmtId="0" fontId="0" fillId="0" borderId="0" xfId="0" applyAlignment="1"/>
    <xf numFmtId="0" fontId="0" fillId="0" borderId="0" xfId="0" applyFill="1" applyBorder="1" applyAlignment="1">
      <alignment horizontal="center"/>
    </xf>
    <xf numFmtId="0" fontId="2" fillId="0" borderId="0" xfId="0" applyFont="1" applyAlignment="1">
      <alignment horizontal="center" vertical="center"/>
    </xf>
    <xf numFmtId="0" fontId="1" fillId="3" borderId="1" xfId="0" applyFont="1" applyFill="1" applyBorder="1" applyAlignment="1">
      <alignment horizontal="center" vertical="center"/>
    </xf>
    <xf numFmtId="0" fontId="2" fillId="4" borderId="1" xfId="0" applyFont="1" applyFill="1" applyBorder="1" applyAlignment="1">
      <alignment horizontal="center" vertical="center" wrapText="1"/>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wrapText="1"/>
    </xf>
    <xf numFmtId="0" fontId="0" fillId="0" borderId="1" xfId="0" applyFont="1" applyBorder="1" applyAlignment="1">
      <alignment horizontal="center" vertical="center"/>
    </xf>
    <xf numFmtId="0" fontId="0" fillId="0" borderId="1" xfId="0" applyFont="1" applyBorder="1" applyAlignment="1">
      <alignment horizontal="left" vertical="center" wrapText="1"/>
    </xf>
    <xf numFmtId="0" fontId="0" fillId="0" borderId="1" xfId="0" applyFont="1" applyBorder="1" applyAlignment="1">
      <alignment vertical="center" wrapText="1"/>
    </xf>
    <xf numFmtId="0" fontId="0" fillId="5" borderId="1" xfId="0" applyFont="1" applyFill="1" applyBorder="1" applyAlignment="1">
      <alignment horizontal="center" vertical="center"/>
    </xf>
    <xf numFmtId="0" fontId="0" fillId="0" borderId="0" xfId="0" applyFont="1" applyAlignment="1">
      <alignment wrapText="1"/>
    </xf>
    <xf numFmtId="0" fontId="0" fillId="0" borderId="1" xfId="0" applyFont="1" applyBorder="1" applyAlignment="1">
      <alignment wrapText="1"/>
    </xf>
    <xf numFmtId="0" fontId="0" fillId="2" borderId="1" xfId="0" applyFont="1" applyFill="1" applyBorder="1" applyAlignment="1">
      <alignment vertical="center" wrapText="1"/>
    </xf>
    <xf numFmtId="0" fontId="0" fillId="6" borderId="1" xfId="0" applyFont="1" applyFill="1" applyBorder="1" applyAlignment="1">
      <alignment vertical="center" wrapText="1"/>
    </xf>
    <xf numFmtId="0" fontId="0" fillId="0" borderId="1" xfId="0" applyFont="1" applyBorder="1" applyAlignment="1">
      <alignment horizontal="center" vertical="center" wrapText="1"/>
    </xf>
    <xf numFmtId="0" fontId="0" fillId="0" borderId="0" xfId="0" applyFont="1" applyAlignment="1">
      <alignment horizontal="center"/>
    </xf>
    <xf numFmtId="0" fontId="0" fillId="0" borderId="0" xfId="0" applyFont="1"/>
    <xf numFmtId="0" fontId="0" fillId="0" borderId="0" xfId="0" applyFont="1" applyAlignment="1">
      <alignment horizontal="center" vertical="center"/>
    </xf>
    <xf numFmtId="0" fontId="1" fillId="3" borderId="1" xfId="0" applyFont="1" applyFill="1" applyBorder="1" applyAlignment="1">
      <alignment horizontal="center" vertical="center" wrapText="1"/>
    </xf>
    <xf numFmtId="0" fontId="6" fillId="0" borderId="1" xfId="0" applyFont="1" applyBorder="1" applyAlignment="1">
      <alignment horizontal="left" vertical="center" wrapText="1"/>
    </xf>
    <xf numFmtId="0" fontId="0" fillId="5" borderId="1" xfId="0" applyFont="1" applyFill="1" applyBorder="1" applyAlignment="1">
      <alignment horizontal="left" vertical="center" wrapText="1"/>
    </xf>
    <xf numFmtId="0" fontId="5" fillId="0" borderId="1" xfId="0" applyFont="1" applyBorder="1" applyAlignment="1">
      <alignment horizontal="center" vertical="center"/>
    </xf>
    <xf numFmtId="0" fontId="4" fillId="0" borderId="1" xfId="0" applyFont="1" applyBorder="1" applyAlignment="1">
      <alignment horizontal="center" vertical="center"/>
    </xf>
    <xf numFmtId="0" fontId="1" fillId="0" borderId="5" xfId="0" applyFont="1" applyBorder="1" applyAlignment="1">
      <alignment wrapText="1"/>
    </xf>
    <xf numFmtId="0" fontId="1" fillId="0" borderId="6" xfId="0" applyFont="1" applyBorder="1" applyAlignment="1">
      <alignment horizontal="center" vertical="center"/>
    </xf>
    <xf numFmtId="0" fontId="1" fillId="0" borderId="0" xfId="0" applyFont="1" applyBorder="1" applyAlignment="1">
      <alignment wrapText="1"/>
    </xf>
    <xf numFmtId="0" fontId="1" fillId="0" borderId="0" xfId="0" applyFont="1" applyBorder="1" applyAlignment="1">
      <alignment horizontal="center" vertical="center"/>
    </xf>
    <xf numFmtId="0" fontId="0" fillId="7" borderId="1" xfId="0" applyFont="1" applyFill="1" applyBorder="1" applyAlignment="1">
      <alignment horizontal="center" vertical="center"/>
    </xf>
    <xf numFmtId="0" fontId="7" fillId="0" borderId="3" xfId="0" applyFont="1" applyBorder="1" applyAlignment="1">
      <alignment vertical="center" wrapText="1"/>
    </xf>
    <xf numFmtId="0" fontId="9" fillId="3" borderId="1" xfId="0" applyFont="1" applyFill="1" applyBorder="1" applyAlignment="1">
      <alignment horizontal="center" vertical="center"/>
    </xf>
    <xf numFmtId="0" fontId="2" fillId="4" borderId="2" xfId="0" applyFont="1" applyFill="1" applyBorder="1" applyAlignment="1">
      <alignment horizontal="center" vertical="center"/>
    </xf>
    <xf numFmtId="0" fontId="2" fillId="4" borderId="3" xfId="0" applyFont="1" applyFill="1" applyBorder="1" applyAlignment="1">
      <alignment horizontal="center" vertical="center"/>
    </xf>
    <xf numFmtId="0" fontId="2" fillId="4" borderId="4" xfId="0" applyFont="1" applyFill="1" applyBorder="1" applyAlignment="1">
      <alignment horizontal="center" vertical="center"/>
    </xf>
    <xf numFmtId="0" fontId="1" fillId="3" borderId="1" xfId="0" applyFont="1" applyFill="1" applyBorder="1" applyAlignment="1">
      <alignment horizontal="center" vertical="center"/>
    </xf>
    <xf numFmtId="0" fontId="1" fillId="3" borderId="1" xfId="0" applyFont="1" applyFill="1" applyBorder="1" applyAlignment="1">
      <alignment horizontal="center" vertical="center" wrapText="1"/>
    </xf>
    <xf numFmtId="0" fontId="8" fillId="0" borderId="3"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col"/>
        <c:grouping val="stacked"/>
        <c:varyColors val="0"/>
        <c:ser>
          <c:idx val="0"/>
          <c:order val="0"/>
          <c:tx>
            <c:strRef>
              <c:f>Synthèse!$B$1</c:f>
              <c:strCache>
                <c:ptCount val="1"/>
                <c:pt idx="0">
                  <c:v>Résultat 1</c:v>
                </c:pt>
              </c:strCache>
            </c:strRef>
          </c:tx>
          <c:spPr>
            <a:solidFill>
              <a:srgbClr val="00CC00"/>
            </a:solidFill>
            <a:ln>
              <a:noFill/>
            </a:ln>
          </c:spPr>
          <c:invertIfNegative val="0"/>
          <c:dLbls>
            <c:spPr>
              <a:noFill/>
              <a:ln>
                <a:noFill/>
              </a:ln>
              <a:effectLst/>
            </c:spPr>
            <c:txPr>
              <a:bodyPr/>
              <a:lstStyle/>
              <a:p>
                <a:pPr>
                  <a:defRPr sz="1000" b="0" strike="noStrike" spc="-1">
                    <a:latin typeface="Arial"/>
                  </a:defRPr>
                </a:pPr>
                <a:endParaRPr lang="fr-FR"/>
              </a:p>
            </c:txPr>
            <c:showLegendKey val="0"/>
            <c:showVal val="0"/>
            <c:showCatName val="0"/>
            <c:showSerName val="0"/>
            <c:showPercent val="0"/>
            <c:showBubbleSize val="1"/>
            <c:separator> </c:separator>
            <c:showLeaderLines val="0"/>
            <c:extLst>
              <c:ext xmlns:c15="http://schemas.microsoft.com/office/drawing/2012/chart" uri="{CE6537A1-D6FC-4f65-9D91-7224C49458BB}">
                <c15:showLeaderLines val="0"/>
              </c:ext>
            </c:extLst>
          </c:dLbls>
          <c:cat>
            <c:strRef>
              <c:f>Synthèse!$A$2:$A$6</c:f>
              <c:strCache>
                <c:ptCount val="5"/>
                <c:pt idx="0">
                  <c:v>Numération</c:v>
                </c:pt>
                <c:pt idx="1">
                  <c:v>Calcul et problèmes</c:v>
                </c:pt>
                <c:pt idx="2">
                  <c:v>Géométrie</c:v>
                </c:pt>
                <c:pt idx="3">
                  <c:v>Grandeurs et mesures</c:v>
                </c:pt>
                <c:pt idx="4">
                  <c:v>Organisation et 
Gestion de données</c:v>
                </c:pt>
              </c:strCache>
            </c:strRef>
          </c:cat>
          <c:val>
            <c:numRef>
              <c:f>Synthèse!$B$2:$B$6</c:f>
              <c:numCache>
                <c:formatCode>General</c:formatCode>
                <c:ptCount val="5"/>
                <c:pt idx="0">
                  <c:v>0</c:v>
                </c:pt>
                <c:pt idx="1">
                  <c:v>0</c:v>
                </c:pt>
                <c:pt idx="2">
                  <c:v>0</c:v>
                </c:pt>
                <c:pt idx="3">
                  <c:v>0</c:v>
                </c:pt>
                <c:pt idx="4">
                  <c:v>0</c:v>
                </c:pt>
              </c:numCache>
            </c:numRef>
          </c:val>
          <c:extLst>
            <c:ext xmlns:c16="http://schemas.microsoft.com/office/drawing/2014/chart" uri="{C3380CC4-5D6E-409C-BE32-E72D297353CC}">
              <c16:uniqueId val="{00000000-2CE9-4A46-9075-6B45907CFFAE}"/>
            </c:ext>
          </c:extLst>
        </c:ser>
        <c:ser>
          <c:idx val="1"/>
          <c:order val="1"/>
          <c:tx>
            <c:strRef>
              <c:f>Synthèse!$C$1</c:f>
              <c:strCache>
                <c:ptCount val="1"/>
                <c:pt idx="0">
                  <c:v>Résultat 9</c:v>
                </c:pt>
              </c:strCache>
            </c:strRef>
          </c:tx>
          <c:spPr>
            <a:solidFill>
              <a:srgbClr val="FFBF00"/>
            </a:solidFill>
            <a:ln>
              <a:noFill/>
            </a:ln>
          </c:spPr>
          <c:invertIfNegative val="0"/>
          <c:dLbls>
            <c:spPr>
              <a:noFill/>
              <a:ln>
                <a:noFill/>
              </a:ln>
              <a:effectLst/>
            </c:spPr>
            <c:txPr>
              <a:bodyPr/>
              <a:lstStyle/>
              <a:p>
                <a:pPr>
                  <a:defRPr sz="1000" b="0" strike="noStrike" spc="-1">
                    <a:latin typeface="Arial"/>
                  </a:defRPr>
                </a:pPr>
                <a:endParaRPr lang="fr-FR"/>
              </a:p>
            </c:txPr>
            <c:showLegendKey val="0"/>
            <c:showVal val="0"/>
            <c:showCatName val="0"/>
            <c:showSerName val="0"/>
            <c:showPercent val="0"/>
            <c:showBubbleSize val="1"/>
            <c:separator> </c:separator>
            <c:showLeaderLines val="0"/>
            <c:extLst>
              <c:ext xmlns:c15="http://schemas.microsoft.com/office/drawing/2012/chart" uri="{CE6537A1-D6FC-4f65-9D91-7224C49458BB}">
                <c15:showLeaderLines val="0"/>
              </c:ext>
            </c:extLst>
          </c:dLbls>
          <c:cat>
            <c:strRef>
              <c:f>Synthèse!$A$2:$A$6</c:f>
              <c:strCache>
                <c:ptCount val="5"/>
                <c:pt idx="0">
                  <c:v>Numération</c:v>
                </c:pt>
                <c:pt idx="1">
                  <c:v>Calcul et problèmes</c:v>
                </c:pt>
                <c:pt idx="2">
                  <c:v>Géométrie</c:v>
                </c:pt>
                <c:pt idx="3">
                  <c:v>Grandeurs et mesures</c:v>
                </c:pt>
                <c:pt idx="4">
                  <c:v>Organisation et 
Gestion de données</c:v>
                </c:pt>
              </c:strCache>
            </c:strRef>
          </c:cat>
          <c:val>
            <c:numRef>
              <c:f>Synthèse!$C$2:$C$6</c:f>
              <c:numCache>
                <c:formatCode>General</c:formatCode>
                <c:ptCount val="5"/>
                <c:pt idx="0">
                  <c:v>0</c:v>
                </c:pt>
                <c:pt idx="1">
                  <c:v>0</c:v>
                </c:pt>
                <c:pt idx="2">
                  <c:v>0</c:v>
                </c:pt>
                <c:pt idx="3">
                  <c:v>0</c:v>
                </c:pt>
                <c:pt idx="4">
                  <c:v>0</c:v>
                </c:pt>
              </c:numCache>
            </c:numRef>
          </c:val>
          <c:extLst>
            <c:ext xmlns:c16="http://schemas.microsoft.com/office/drawing/2014/chart" uri="{C3380CC4-5D6E-409C-BE32-E72D297353CC}">
              <c16:uniqueId val="{00000001-2CE9-4A46-9075-6B45907CFFAE}"/>
            </c:ext>
          </c:extLst>
        </c:ser>
        <c:ser>
          <c:idx val="2"/>
          <c:order val="2"/>
          <c:tx>
            <c:strRef>
              <c:f>Synthèse!$D$1</c:f>
              <c:strCache>
                <c:ptCount val="1"/>
                <c:pt idx="0">
                  <c:v>Résultat 0</c:v>
                </c:pt>
              </c:strCache>
            </c:strRef>
          </c:tx>
          <c:spPr>
            <a:solidFill>
              <a:srgbClr val="FF0000"/>
            </a:solidFill>
            <a:ln>
              <a:noFill/>
            </a:ln>
          </c:spPr>
          <c:invertIfNegative val="0"/>
          <c:dLbls>
            <c:spPr>
              <a:noFill/>
              <a:ln>
                <a:noFill/>
              </a:ln>
              <a:effectLst/>
            </c:spPr>
            <c:txPr>
              <a:bodyPr/>
              <a:lstStyle/>
              <a:p>
                <a:pPr>
                  <a:defRPr sz="1000" b="0" strike="noStrike" spc="-1">
                    <a:latin typeface="Arial"/>
                  </a:defRPr>
                </a:pPr>
                <a:endParaRPr lang="fr-FR"/>
              </a:p>
            </c:txPr>
            <c:showLegendKey val="0"/>
            <c:showVal val="0"/>
            <c:showCatName val="0"/>
            <c:showSerName val="0"/>
            <c:showPercent val="0"/>
            <c:showBubbleSize val="1"/>
            <c:separator> </c:separator>
            <c:showLeaderLines val="0"/>
            <c:extLst>
              <c:ext xmlns:c15="http://schemas.microsoft.com/office/drawing/2012/chart" uri="{CE6537A1-D6FC-4f65-9D91-7224C49458BB}">
                <c15:showLeaderLines val="0"/>
              </c:ext>
            </c:extLst>
          </c:dLbls>
          <c:cat>
            <c:strRef>
              <c:f>Synthèse!$A$2:$A$6</c:f>
              <c:strCache>
                <c:ptCount val="5"/>
                <c:pt idx="0">
                  <c:v>Numération</c:v>
                </c:pt>
                <c:pt idx="1">
                  <c:v>Calcul et problèmes</c:v>
                </c:pt>
                <c:pt idx="2">
                  <c:v>Géométrie</c:v>
                </c:pt>
                <c:pt idx="3">
                  <c:v>Grandeurs et mesures</c:v>
                </c:pt>
                <c:pt idx="4">
                  <c:v>Organisation et 
Gestion de données</c:v>
                </c:pt>
              </c:strCache>
            </c:strRef>
          </c:cat>
          <c:val>
            <c:numRef>
              <c:f>Synthèse!$D$2:$D$6</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2-2CE9-4A46-9075-6B45907CFFAE}"/>
            </c:ext>
          </c:extLst>
        </c:ser>
        <c:dLbls>
          <c:showLegendKey val="0"/>
          <c:showVal val="0"/>
          <c:showCatName val="0"/>
          <c:showSerName val="0"/>
          <c:showPercent val="0"/>
          <c:showBubbleSize val="0"/>
        </c:dLbls>
        <c:gapWidth val="100"/>
        <c:overlap val="100"/>
        <c:axId val="29885814"/>
        <c:axId val="92235043"/>
      </c:barChart>
      <c:catAx>
        <c:axId val="29885814"/>
        <c:scaling>
          <c:orientation val="minMax"/>
        </c:scaling>
        <c:delete val="0"/>
        <c:axPos val="b"/>
        <c:numFmt formatCode="General" sourceLinked="1"/>
        <c:majorTickMark val="out"/>
        <c:minorTickMark val="none"/>
        <c:tickLblPos val="nextTo"/>
        <c:spPr>
          <a:ln>
            <a:solidFill>
              <a:srgbClr val="B3B3B3"/>
            </a:solidFill>
          </a:ln>
        </c:spPr>
        <c:txPr>
          <a:bodyPr/>
          <a:lstStyle/>
          <a:p>
            <a:pPr>
              <a:defRPr sz="1000" b="0" strike="noStrike" spc="-1">
                <a:latin typeface="Arial"/>
              </a:defRPr>
            </a:pPr>
            <a:endParaRPr lang="fr-FR"/>
          </a:p>
        </c:txPr>
        <c:crossAx val="92235043"/>
        <c:crosses val="autoZero"/>
        <c:auto val="1"/>
        <c:lblAlgn val="ctr"/>
        <c:lblOffset val="100"/>
        <c:noMultiLvlLbl val="1"/>
      </c:catAx>
      <c:valAx>
        <c:axId val="92235043"/>
        <c:scaling>
          <c:orientation val="minMax"/>
        </c:scaling>
        <c:delete val="0"/>
        <c:axPos val="l"/>
        <c:majorGridlines>
          <c:spPr>
            <a:ln>
              <a:solidFill>
                <a:srgbClr val="B3B3B3"/>
              </a:solidFill>
            </a:ln>
          </c:spPr>
        </c:majorGridlines>
        <c:numFmt formatCode="General" sourceLinked="1"/>
        <c:majorTickMark val="out"/>
        <c:minorTickMark val="none"/>
        <c:tickLblPos val="nextTo"/>
        <c:spPr>
          <a:ln>
            <a:solidFill>
              <a:srgbClr val="B3B3B3"/>
            </a:solidFill>
          </a:ln>
        </c:spPr>
        <c:txPr>
          <a:bodyPr/>
          <a:lstStyle/>
          <a:p>
            <a:pPr>
              <a:defRPr sz="1000" b="0" strike="noStrike" spc="-1">
                <a:latin typeface="Arial"/>
              </a:defRPr>
            </a:pPr>
            <a:endParaRPr lang="fr-FR"/>
          </a:p>
        </c:txPr>
        <c:crossAx val="29885814"/>
        <c:crosses val="autoZero"/>
        <c:crossBetween val="between"/>
      </c:valAx>
      <c:spPr>
        <a:noFill/>
        <a:ln>
          <a:solidFill>
            <a:srgbClr val="B3B3B3"/>
          </a:solidFill>
        </a:ln>
      </c:spPr>
    </c:plotArea>
    <c:legend>
      <c:legendPos val="r"/>
      <c:overlay val="0"/>
      <c:spPr>
        <a:noFill/>
        <a:ln>
          <a:noFill/>
        </a:ln>
      </c:spPr>
      <c:txPr>
        <a:bodyPr/>
        <a:lstStyle/>
        <a:p>
          <a:pPr>
            <a:defRPr sz="1000" b="0" strike="noStrike" spc="-1">
              <a:latin typeface="Arial"/>
            </a:defRPr>
          </a:pPr>
          <a:endParaRPr lang="fr-FR"/>
        </a:p>
      </c:txPr>
    </c:legend>
    <c:plotVisOnly val="1"/>
    <c:dispBlanksAs val="gap"/>
    <c:showDLblsOverMax val="1"/>
  </c:chart>
  <c:spPr>
    <a:solidFill>
      <a:srgbClr val="FFFFFF"/>
    </a:solidFill>
    <a:ln>
      <a:noFill/>
    </a:ln>
  </c:spPr>
  <c:printSettings>
    <c:headerFooter/>
    <c:pageMargins b="0.75" l="0.7" r="0.7" t="0.75" header="0.3" footer="0.3"/>
    <c:pageSetup orientation="portrait"/>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0</xdr:colOff>
      <xdr:row>63</xdr:row>
      <xdr:rowOff>0</xdr:rowOff>
    </xdr:from>
    <xdr:to>
      <xdr:col>5</xdr:col>
      <xdr:colOff>762000</xdr:colOff>
      <xdr:row>81</xdr:row>
      <xdr:rowOff>152400</xdr:rowOff>
    </xdr:to>
    <xdr:graphicFrame macro="">
      <xdr:nvGraphicFramePr>
        <xdr:cNvPr id="2" name="Graphique 1">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J62"/>
  <sheetViews>
    <sheetView tabSelected="1" topLeftCell="A31" zoomScale="66" zoomScaleNormal="66" workbookViewId="0">
      <selection activeCell="F46" sqref="F46"/>
    </sheetView>
  </sheetViews>
  <sheetFormatPr baseColWidth="10" defaultRowHeight="15" x14ac:dyDescent="0.25"/>
  <cols>
    <col min="1" max="1" width="8.85546875" style="18" customWidth="1"/>
    <col min="2" max="2" width="15.85546875" style="19" bestFit="1" customWidth="1"/>
    <col min="3" max="3" width="29.7109375" style="13" customWidth="1"/>
    <col min="4" max="4" width="11.42578125" style="19"/>
    <col min="5" max="5" width="48.7109375" style="13" customWidth="1"/>
    <col min="6" max="6" width="12" style="20" customWidth="1"/>
    <col min="7" max="7" width="9" style="20" bestFit="1" customWidth="1"/>
    <col min="8" max="8" width="6" style="20" bestFit="1" customWidth="1"/>
  </cols>
  <sheetData>
    <row r="2" spans="1:10" ht="31.5" x14ac:dyDescent="0.25">
      <c r="A2" s="6" t="s">
        <v>6</v>
      </c>
      <c r="B2" s="7"/>
      <c r="C2" s="8" t="s">
        <v>126</v>
      </c>
      <c r="D2" s="5" t="s">
        <v>7</v>
      </c>
      <c r="E2" s="33" t="s">
        <v>126</v>
      </c>
      <c r="F2" s="34"/>
      <c r="G2" s="35"/>
      <c r="H2" s="3"/>
    </row>
    <row r="3" spans="1:10" ht="87.75" customHeight="1" x14ac:dyDescent="0.25">
      <c r="A3" s="38" t="s">
        <v>134</v>
      </c>
      <c r="B3" s="38"/>
      <c r="C3" s="38"/>
      <c r="D3" s="38"/>
      <c r="E3" s="38"/>
      <c r="F3" s="38"/>
      <c r="G3" s="38"/>
      <c r="H3" s="31"/>
      <c r="I3" s="31"/>
    </row>
    <row r="4" spans="1:10" s="1" customFormat="1" x14ac:dyDescent="0.25">
      <c r="A4" s="36" t="s">
        <v>4</v>
      </c>
      <c r="B4" s="4" t="s">
        <v>0</v>
      </c>
      <c r="C4" s="21" t="s">
        <v>1</v>
      </c>
      <c r="D4" s="36" t="s">
        <v>2</v>
      </c>
      <c r="E4" s="37" t="s">
        <v>3</v>
      </c>
      <c r="F4" s="36" t="s">
        <v>5</v>
      </c>
      <c r="G4" s="36"/>
      <c r="H4" s="36"/>
    </row>
    <row r="5" spans="1:10" s="1" customFormat="1" x14ac:dyDescent="0.25">
      <c r="A5" s="36"/>
      <c r="B5" s="4"/>
      <c r="C5" s="21"/>
      <c r="D5" s="36"/>
      <c r="E5" s="37"/>
      <c r="F5" s="32" t="s">
        <v>127</v>
      </c>
      <c r="G5" s="4"/>
      <c r="H5" s="4"/>
    </row>
    <row r="6" spans="1:10" ht="30" x14ac:dyDescent="0.25">
      <c r="A6" s="9">
        <v>1</v>
      </c>
      <c r="B6" s="9" t="s">
        <v>9</v>
      </c>
      <c r="C6" s="10" t="s">
        <v>8</v>
      </c>
      <c r="D6" s="9" t="s">
        <v>10</v>
      </c>
      <c r="E6" s="11" t="s">
        <v>11</v>
      </c>
      <c r="F6" s="30">
        <v>0</v>
      </c>
      <c r="G6" s="12"/>
      <c r="H6" s="12"/>
      <c r="J6" s="2"/>
    </row>
    <row r="7" spans="1:10" ht="30" x14ac:dyDescent="0.25">
      <c r="A7" s="9">
        <v>2</v>
      </c>
      <c r="B7" s="9" t="s">
        <v>9</v>
      </c>
      <c r="C7" s="10" t="s">
        <v>14</v>
      </c>
      <c r="D7" s="9" t="s">
        <v>13</v>
      </c>
      <c r="E7" s="11" t="s">
        <v>12</v>
      </c>
      <c r="F7" s="30">
        <v>0</v>
      </c>
      <c r="G7" s="12"/>
      <c r="H7" s="12"/>
      <c r="J7" s="2"/>
    </row>
    <row r="8" spans="1:10" ht="63" x14ac:dyDescent="0.25">
      <c r="A8" s="9">
        <v>3</v>
      </c>
      <c r="B8" s="9" t="s">
        <v>9</v>
      </c>
      <c r="C8" s="22" t="s">
        <v>15</v>
      </c>
      <c r="D8" s="9" t="s">
        <v>16</v>
      </c>
      <c r="E8" s="22" t="s">
        <v>17</v>
      </c>
      <c r="F8" s="30">
        <v>0</v>
      </c>
      <c r="G8" s="12"/>
      <c r="H8" s="12"/>
      <c r="J8" s="2"/>
    </row>
    <row r="9" spans="1:10" ht="63" x14ac:dyDescent="0.25">
      <c r="A9" s="9">
        <v>4</v>
      </c>
      <c r="B9" s="9" t="s">
        <v>9</v>
      </c>
      <c r="C9" s="22" t="s">
        <v>15</v>
      </c>
      <c r="D9" s="9" t="s">
        <v>19</v>
      </c>
      <c r="E9" s="11" t="s">
        <v>18</v>
      </c>
      <c r="F9" s="30">
        <v>0</v>
      </c>
      <c r="G9" s="12"/>
      <c r="H9" s="12"/>
      <c r="J9" s="2"/>
    </row>
    <row r="10" spans="1:10" ht="45" x14ac:dyDescent="0.25">
      <c r="A10" s="9">
        <v>5</v>
      </c>
      <c r="B10" s="9" t="s">
        <v>9</v>
      </c>
      <c r="C10" s="10" t="s">
        <v>20</v>
      </c>
      <c r="D10" s="9" t="s">
        <v>23</v>
      </c>
      <c r="E10" s="11" t="s">
        <v>21</v>
      </c>
      <c r="F10" s="30">
        <v>0</v>
      </c>
      <c r="G10" s="12"/>
      <c r="H10" s="12"/>
    </row>
    <row r="11" spans="1:10" ht="45" x14ac:dyDescent="0.25">
      <c r="A11" s="9">
        <v>6</v>
      </c>
      <c r="B11" s="9" t="s">
        <v>9</v>
      </c>
      <c r="C11" s="10" t="s">
        <v>20</v>
      </c>
      <c r="D11" s="9" t="s">
        <v>24</v>
      </c>
      <c r="E11" s="11" t="s">
        <v>22</v>
      </c>
      <c r="F11" s="30">
        <v>0</v>
      </c>
      <c r="G11" s="12"/>
      <c r="H11" s="12"/>
      <c r="J11" s="2"/>
    </row>
    <row r="12" spans="1:10" ht="30" x14ac:dyDescent="0.25">
      <c r="A12" s="9">
        <v>7</v>
      </c>
      <c r="B12" s="9" t="s">
        <v>9</v>
      </c>
      <c r="C12" s="10" t="s">
        <v>27</v>
      </c>
      <c r="D12" s="9" t="s">
        <v>25</v>
      </c>
      <c r="E12" s="11" t="s">
        <v>26</v>
      </c>
      <c r="F12" s="30">
        <v>0</v>
      </c>
      <c r="G12" s="12"/>
      <c r="H12" s="12"/>
      <c r="J12" s="2"/>
    </row>
    <row r="13" spans="1:10" ht="30" x14ac:dyDescent="0.25">
      <c r="A13" s="9">
        <v>8</v>
      </c>
      <c r="B13" s="9" t="s">
        <v>9</v>
      </c>
      <c r="C13" s="10" t="s">
        <v>30</v>
      </c>
      <c r="D13" s="9" t="s">
        <v>28</v>
      </c>
      <c r="E13" s="11" t="s">
        <v>29</v>
      </c>
      <c r="F13" s="30">
        <v>0</v>
      </c>
      <c r="G13" s="12"/>
      <c r="H13" s="12"/>
      <c r="J13" s="2"/>
    </row>
    <row r="14" spans="1:10" ht="30" x14ac:dyDescent="0.25">
      <c r="A14" s="9">
        <v>9</v>
      </c>
      <c r="B14" s="9" t="s">
        <v>9</v>
      </c>
      <c r="C14" s="10" t="s">
        <v>35</v>
      </c>
      <c r="D14" s="9" t="s">
        <v>31</v>
      </c>
      <c r="E14" s="11" t="s">
        <v>33</v>
      </c>
      <c r="F14" s="30">
        <v>0</v>
      </c>
      <c r="G14" s="12"/>
      <c r="H14" s="12"/>
      <c r="J14" s="2"/>
    </row>
    <row r="15" spans="1:10" ht="30" x14ac:dyDescent="0.25">
      <c r="A15" s="9">
        <v>9</v>
      </c>
      <c r="B15" s="9" t="s">
        <v>9</v>
      </c>
      <c r="C15" s="10" t="s">
        <v>35</v>
      </c>
      <c r="D15" s="9" t="s">
        <v>32</v>
      </c>
      <c r="E15" s="11" t="s">
        <v>34</v>
      </c>
      <c r="F15" s="30">
        <v>0</v>
      </c>
      <c r="G15" s="12"/>
      <c r="H15" s="12"/>
    </row>
    <row r="16" spans="1:10" ht="30" x14ac:dyDescent="0.25">
      <c r="A16" s="12"/>
      <c r="B16" s="12"/>
      <c r="C16" s="23"/>
      <c r="D16" s="12"/>
      <c r="E16" s="16" t="s">
        <v>36</v>
      </c>
      <c r="F16" s="24">
        <f>COUNTIF(F6:F15,1)</f>
        <v>0</v>
      </c>
      <c r="G16" s="24">
        <f>COUNTIF(F6:F15,9)</f>
        <v>0</v>
      </c>
      <c r="H16" s="24">
        <f>COUNTIF(F6:F15,0)</f>
        <v>10</v>
      </c>
    </row>
    <row r="17" spans="1:8" ht="64.5" customHeight="1" x14ac:dyDescent="0.25">
      <c r="A17" s="12"/>
      <c r="B17" s="12"/>
      <c r="C17" s="23"/>
      <c r="D17" s="12"/>
      <c r="E17" s="15" t="s">
        <v>37</v>
      </c>
      <c r="F17" s="25">
        <f>ROUND((COUNTIF(F6:F15,1)/COUNT(F6:F15))*100,2)</f>
        <v>0</v>
      </c>
      <c r="G17" s="25">
        <f>ROUND((COUNTIF(F6:F15,9)/COUNT(F6:F15))*100,2)</f>
        <v>0</v>
      </c>
      <c r="H17" s="25">
        <f>ROUND((COUNTIF(F6:F15,0)/COUNT(F6:F15))*100,2)</f>
        <v>100</v>
      </c>
    </row>
    <row r="18" spans="1:8" ht="45" x14ac:dyDescent="0.25">
      <c r="A18" s="9">
        <v>10</v>
      </c>
      <c r="B18" s="9" t="s">
        <v>38</v>
      </c>
      <c r="C18" s="10" t="s">
        <v>39</v>
      </c>
      <c r="D18" s="9" t="s">
        <v>40</v>
      </c>
      <c r="E18" s="11" t="s">
        <v>45</v>
      </c>
      <c r="F18" s="30">
        <v>0</v>
      </c>
      <c r="G18" s="12"/>
      <c r="H18" s="12"/>
    </row>
    <row r="19" spans="1:8" ht="45" x14ac:dyDescent="0.25">
      <c r="A19" s="9">
        <v>10</v>
      </c>
      <c r="B19" s="9" t="s">
        <v>38</v>
      </c>
      <c r="C19" s="10" t="s">
        <v>39</v>
      </c>
      <c r="D19" s="9" t="s">
        <v>41</v>
      </c>
      <c r="E19" s="11" t="s">
        <v>43</v>
      </c>
      <c r="F19" s="30">
        <v>0</v>
      </c>
      <c r="G19" s="12"/>
      <c r="H19" s="12"/>
    </row>
    <row r="20" spans="1:8" ht="45" x14ac:dyDescent="0.25">
      <c r="A20" s="9">
        <v>10</v>
      </c>
      <c r="B20" s="9" t="s">
        <v>38</v>
      </c>
      <c r="C20" s="10" t="s">
        <v>39</v>
      </c>
      <c r="D20" s="9" t="s">
        <v>42</v>
      </c>
      <c r="E20" s="11" t="s">
        <v>44</v>
      </c>
      <c r="F20" s="30">
        <v>0</v>
      </c>
      <c r="G20" s="12"/>
      <c r="H20" s="12"/>
    </row>
    <row r="21" spans="1:8" ht="45" x14ac:dyDescent="0.25">
      <c r="A21" s="9">
        <v>11</v>
      </c>
      <c r="B21" s="9" t="s">
        <v>38</v>
      </c>
      <c r="C21" s="10" t="s">
        <v>46</v>
      </c>
      <c r="D21" s="9" t="s">
        <v>47</v>
      </c>
      <c r="E21" s="14" t="s">
        <v>49</v>
      </c>
      <c r="F21" s="30">
        <v>0</v>
      </c>
      <c r="G21" s="12"/>
      <c r="H21" s="12"/>
    </row>
    <row r="22" spans="1:8" ht="45" x14ac:dyDescent="0.25">
      <c r="A22" s="9">
        <v>11</v>
      </c>
      <c r="B22" s="9" t="s">
        <v>38</v>
      </c>
      <c r="C22" s="10" t="s">
        <v>46</v>
      </c>
      <c r="D22" s="9" t="s">
        <v>48</v>
      </c>
      <c r="E22" s="11" t="s">
        <v>50</v>
      </c>
      <c r="F22" s="30">
        <v>0</v>
      </c>
      <c r="G22" s="12"/>
      <c r="H22" s="12"/>
    </row>
    <row r="23" spans="1:8" ht="30" x14ac:dyDescent="0.25">
      <c r="A23" s="9">
        <v>12</v>
      </c>
      <c r="B23" s="9" t="s">
        <v>38</v>
      </c>
      <c r="C23" s="10" t="s">
        <v>53</v>
      </c>
      <c r="D23" s="9" t="s">
        <v>51</v>
      </c>
      <c r="E23" s="11" t="s">
        <v>52</v>
      </c>
      <c r="F23" s="30">
        <v>0</v>
      </c>
      <c r="G23" s="12"/>
      <c r="H23" s="12"/>
    </row>
    <row r="24" spans="1:8" ht="45" x14ac:dyDescent="0.25">
      <c r="A24" s="9">
        <v>13</v>
      </c>
      <c r="B24" s="9" t="s">
        <v>38</v>
      </c>
      <c r="C24" s="10" t="s">
        <v>56</v>
      </c>
      <c r="D24" s="9" t="s">
        <v>54</v>
      </c>
      <c r="E24" s="11" t="s">
        <v>58</v>
      </c>
      <c r="F24" s="30">
        <v>0</v>
      </c>
      <c r="G24" s="12"/>
      <c r="H24" s="12"/>
    </row>
    <row r="25" spans="1:8" ht="45" x14ac:dyDescent="0.25">
      <c r="A25" s="9">
        <v>13</v>
      </c>
      <c r="B25" s="9" t="s">
        <v>38</v>
      </c>
      <c r="C25" s="10" t="s">
        <v>56</v>
      </c>
      <c r="D25" s="9" t="s">
        <v>55</v>
      </c>
      <c r="E25" s="11" t="s">
        <v>57</v>
      </c>
      <c r="F25" s="30">
        <v>0</v>
      </c>
      <c r="G25" s="12"/>
      <c r="H25" s="12"/>
    </row>
    <row r="26" spans="1:8" ht="45" x14ac:dyDescent="0.25">
      <c r="A26" s="9">
        <v>14</v>
      </c>
      <c r="B26" s="9" t="s">
        <v>38</v>
      </c>
      <c r="C26" s="10" t="s">
        <v>63</v>
      </c>
      <c r="D26" s="9" t="s">
        <v>59</v>
      </c>
      <c r="E26" s="11" t="s">
        <v>60</v>
      </c>
      <c r="F26" s="30">
        <v>0</v>
      </c>
      <c r="G26" s="12"/>
      <c r="H26" s="12"/>
    </row>
    <row r="27" spans="1:8" ht="45" x14ac:dyDescent="0.25">
      <c r="A27" s="9">
        <v>14</v>
      </c>
      <c r="B27" s="9" t="s">
        <v>38</v>
      </c>
      <c r="C27" s="10" t="s">
        <v>63</v>
      </c>
      <c r="D27" s="9" t="s">
        <v>61</v>
      </c>
      <c r="E27" s="11" t="s">
        <v>62</v>
      </c>
      <c r="F27" s="30">
        <v>0</v>
      </c>
      <c r="G27" s="12"/>
      <c r="H27" s="12"/>
    </row>
    <row r="28" spans="1:8" ht="30" x14ac:dyDescent="0.25">
      <c r="A28" s="9">
        <v>15</v>
      </c>
      <c r="B28" s="9" t="s">
        <v>38</v>
      </c>
      <c r="C28" s="10" t="s">
        <v>66</v>
      </c>
      <c r="D28" s="9" t="s">
        <v>64</v>
      </c>
      <c r="E28" s="11" t="s">
        <v>65</v>
      </c>
      <c r="F28" s="30">
        <v>0</v>
      </c>
      <c r="G28" s="12"/>
      <c r="H28" s="12"/>
    </row>
    <row r="29" spans="1:8" ht="30" x14ac:dyDescent="0.25">
      <c r="A29" s="9">
        <v>15</v>
      </c>
      <c r="B29" s="9" t="s">
        <v>38</v>
      </c>
      <c r="C29" s="10" t="s">
        <v>66</v>
      </c>
      <c r="D29" s="9" t="s">
        <v>67</v>
      </c>
      <c r="E29" s="14" t="s">
        <v>68</v>
      </c>
      <c r="F29" s="30">
        <v>0</v>
      </c>
      <c r="G29" s="12"/>
      <c r="H29" s="12"/>
    </row>
    <row r="30" spans="1:8" ht="45" x14ac:dyDescent="0.25">
      <c r="A30" s="9">
        <v>16</v>
      </c>
      <c r="B30" s="9" t="s">
        <v>38</v>
      </c>
      <c r="C30" s="10" t="s">
        <v>71</v>
      </c>
      <c r="D30" s="9" t="s">
        <v>69</v>
      </c>
      <c r="E30" s="11" t="s">
        <v>70</v>
      </c>
      <c r="F30" s="30">
        <v>0</v>
      </c>
      <c r="G30" s="12"/>
      <c r="H30" s="12"/>
    </row>
    <row r="31" spans="1:8" ht="45" x14ac:dyDescent="0.25">
      <c r="A31" s="9">
        <v>17</v>
      </c>
      <c r="B31" s="9" t="s">
        <v>38</v>
      </c>
      <c r="C31" s="10" t="s">
        <v>74</v>
      </c>
      <c r="D31" s="9" t="s">
        <v>72</v>
      </c>
      <c r="E31" s="11" t="s">
        <v>73</v>
      </c>
      <c r="F31" s="30">
        <v>0</v>
      </c>
      <c r="G31" s="12"/>
      <c r="H31" s="12"/>
    </row>
    <row r="32" spans="1:8" ht="106.5" customHeight="1" x14ac:dyDescent="0.25">
      <c r="A32" s="9">
        <v>18</v>
      </c>
      <c r="B32" s="9" t="s">
        <v>38</v>
      </c>
      <c r="C32" s="10" t="s">
        <v>74</v>
      </c>
      <c r="D32" s="9" t="s">
        <v>75</v>
      </c>
      <c r="E32" s="11" t="s">
        <v>76</v>
      </c>
      <c r="F32" s="30">
        <v>0</v>
      </c>
      <c r="G32" s="12"/>
      <c r="H32" s="12"/>
    </row>
    <row r="33" spans="1:8" ht="30" x14ac:dyDescent="0.25">
      <c r="A33" s="12"/>
      <c r="B33" s="12"/>
      <c r="C33" s="23"/>
      <c r="D33" s="12"/>
      <c r="E33" s="16" t="s">
        <v>124</v>
      </c>
      <c r="F33" s="24">
        <f>COUNTIF(F18:F32,1)</f>
        <v>0</v>
      </c>
      <c r="G33" s="24">
        <f>COUNTIF(F18:F32,9)</f>
        <v>0</v>
      </c>
      <c r="H33" s="24">
        <f>COUNTIF(F18:F32,0)</f>
        <v>15</v>
      </c>
    </row>
    <row r="34" spans="1:8" ht="30" x14ac:dyDescent="0.25">
      <c r="A34" s="12"/>
      <c r="B34" s="12"/>
      <c r="C34" s="23"/>
      <c r="D34" s="12"/>
      <c r="E34" s="15" t="s">
        <v>123</v>
      </c>
      <c r="F34" s="25">
        <f>ROUND((COUNTIF(F18:F32,1)/COUNT(F18:F32))*100,2)</f>
        <v>0</v>
      </c>
      <c r="G34" s="25">
        <f>ROUND((COUNTIF(F18:F32,9)/COUNT(F18:F32))*100,2)</f>
        <v>0</v>
      </c>
      <c r="H34" s="25">
        <f>ROUND((COUNTIF(F18:F32,0)/COUNT(F18:F32))*100,2)</f>
        <v>100</v>
      </c>
    </row>
    <row r="35" spans="1:8" ht="41.25" customHeight="1" x14ac:dyDescent="0.25">
      <c r="A35" s="9">
        <v>19</v>
      </c>
      <c r="B35" s="9" t="s">
        <v>77</v>
      </c>
      <c r="C35" s="10" t="s">
        <v>78</v>
      </c>
      <c r="D35" s="9" t="s">
        <v>79</v>
      </c>
      <c r="E35" s="11" t="s">
        <v>80</v>
      </c>
      <c r="F35" s="30">
        <v>0</v>
      </c>
      <c r="G35" s="12"/>
      <c r="H35" s="12"/>
    </row>
    <row r="36" spans="1:8" ht="39" customHeight="1" x14ac:dyDescent="0.25">
      <c r="A36" s="9">
        <v>20</v>
      </c>
      <c r="B36" s="9" t="s">
        <v>77</v>
      </c>
      <c r="C36" s="10" t="s">
        <v>78</v>
      </c>
      <c r="D36" s="9" t="s">
        <v>81</v>
      </c>
      <c r="E36" s="11" t="s">
        <v>85</v>
      </c>
      <c r="F36" s="30">
        <v>0</v>
      </c>
      <c r="G36" s="12"/>
      <c r="H36" s="12"/>
    </row>
    <row r="37" spans="1:8" ht="53.25" customHeight="1" x14ac:dyDescent="0.25">
      <c r="A37" s="9">
        <v>21</v>
      </c>
      <c r="B37" s="9" t="s">
        <v>77</v>
      </c>
      <c r="C37" s="10" t="s">
        <v>84</v>
      </c>
      <c r="D37" s="9" t="s">
        <v>82</v>
      </c>
      <c r="E37" s="11" t="s">
        <v>83</v>
      </c>
      <c r="F37" s="30">
        <v>0</v>
      </c>
      <c r="G37" s="12"/>
      <c r="H37" s="12"/>
    </row>
    <row r="38" spans="1:8" ht="30" x14ac:dyDescent="0.25">
      <c r="A38" s="12"/>
      <c r="B38" s="12"/>
      <c r="C38" s="23"/>
      <c r="D38" s="12"/>
      <c r="E38" s="16" t="s">
        <v>86</v>
      </c>
      <c r="F38" s="24">
        <f>COUNTIF(F35:F37,1)</f>
        <v>0</v>
      </c>
      <c r="G38" s="24">
        <f>COUNTIF(F35:F37,9)</f>
        <v>0</v>
      </c>
      <c r="H38" s="24">
        <f>COUNTIF(F35:F37,0)</f>
        <v>3</v>
      </c>
    </row>
    <row r="39" spans="1:8" ht="30" x14ac:dyDescent="0.25">
      <c r="A39" s="12"/>
      <c r="B39" s="12"/>
      <c r="C39" s="23"/>
      <c r="D39" s="12"/>
      <c r="E39" s="15" t="s">
        <v>87</v>
      </c>
      <c r="F39" s="25">
        <f>ROUND((COUNTIF(F35:F37,1)/COUNT(F35:F37))*100,2)</f>
        <v>0</v>
      </c>
      <c r="G39" s="25">
        <f>ROUND((COUNTIF(F35:F37,9)/COUNT(F35:F37))*100,2)</f>
        <v>0</v>
      </c>
      <c r="H39" s="25">
        <f>ROUND((COUNTIF(F35:F37,0)/COUNT(F35:F37))*100,2)</f>
        <v>100</v>
      </c>
    </row>
    <row r="40" spans="1:8" ht="60" x14ac:dyDescent="0.25">
      <c r="A40" s="9">
        <v>22</v>
      </c>
      <c r="B40" s="17" t="s">
        <v>88</v>
      </c>
      <c r="C40" s="10" t="s">
        <v>89</v>
      </c>
      <c r="D40" s="9" t="s">
        <v>90</v>
      </c>
      <c r="E40" s="11" t="s">
        <v>91</v>
      </c>
      <c r="F40" s="30">
        <v>0</v>
      </c>
      <c r="G40" s="12"/>
      <c r="H40" s="12"/>
    </row>
    <row r="41" spans="1:8" ht="30" x14ac:dyDescent="0.25">
      <c r="A41" s="9">
        <v>23</v>
      </c>
      <c r="B41" s="17" t="s">
        <v>88</v>
      </c>
      <c r="C41" s="10" t="s">
        <v>101</v>
      </c>
      <c r="D41" s="22" t="s">
        <v>92</v>
      </c>
      <c r="E41" s="22" t="s">
        <v>93</v>
      </c>
      <c r="F41" s="30">
        <v>0</v>
      </c>
      <c r="G41" s="12"/>
      <c r="H41" s="12"/>
    </row>
    <row r="42" spans="1:8" ht="30" x14ac:dyDescent="0.25">
      <c r="A42" s="9">
        <v>23</v>
      </c>
      <c r="B42" s="17" t="s">
        <v>88</v>
      </c>
      <c r="C42" s="10" t="s">
        <v>101</v>
      </c>
      <c r="D42" s="22" t="s">
        <v>94</v>
      </c>
      <c r="E42" s="22" t="s">
        <v>95</v>
      </c>
      <c r="F42" s="30">
        <v>0</v>
      </c>
      <c r="G42" s="12"/>
      <c r="H42" s="12"/>
    </row>
    <row r="43" spans="1:8" ht="30" x14ac:dyDescent="0.25">
      <c r="A43" s="9">
        <v>23</v>
      </c>
      <c r="B43" s="17" t="s">
        <v>88</v>
      </c>
      <c r="C43" s="10" t="s">
        <v>101</v>
      </c>
      <c r="D43" s="22" t="s">
        <v>96</v>
      </c>
      <c r="E43" s="22" t="s">
        <v>97</v>
      </c>
      <c r="F43" s="30">
        <v>0</v>
      </c>
      <c r="G43" s="12"/>
      <c r="H43" s="12"/>
    </row>
    <row r="44" spans="1:8" ht="30" x14ac:dyDescent="0.25">
      <c r="A44" s="9">
        <v>23</v>
      </c>
      <c r="B44" s="17" t="s">
        <v>88</v>
      </c>
      <c r="C44" s="10" t="s">
        <v>101</v>
      </c>
      <c r="D44" s="22" t="s">
        <v>98</v>
      </c>
      <c r="E44" s="22" t="s">
        <v>99</v>
      </c>
      <c r="F44" s="30">
        <v>0</v>
      </c>
      <c r="G44" s="12"/>
      <c r="H44" s="12"/>
    </row>
    <row r="45" spans="1:8" ht="30" x14ac:dyDescent="0.25">
      <c r="A45" s="9">
        <v>23</v>
      </c>
      <c r="B45" s="17" t="s">
        <v>88</v>
      </c>
      <c r="C45" s="10" t="s">
        <v>101</v>
      </c>
      <c r="D45" s="22" t="s">
        <v>100</v>
      </c>
      <c r="E45" s="22" t="s">
        <v>114</v>
      </c>
      <c r="F45" s="30">
        <v>0</v>
      </c>
      <c r="G45" s="12"/>
      <c r="H45" s="12"/>
    </row>
    <row r="46" spans="1:8" ht="30" x14ac:dyDescent="0.25">
      <c r="A46" s="12"/>
      <c r="B46" s="12"/>
      <c r="C46" s="23"/>
      <c r="D46" s="12"/>
      <c r="E46" s="16" t="s">
        <v>102</v>
      </c>
      <c r="F46" s="24">
        <f>COUNTIF(F40:F45,1)</f>
        <v>0</v>
      </c>
      <c r="G46" s="24">
        <f>COUNTIF(F40:F45,9)</f>
        <v>0</v>
      </c>
      <c r="H46" s="24">
        <f>COUNTIF(F40:F45,0)</f>
        <v>6</v>
      </c>
    </row>
    <row r="47" spans="1:8" ht="30" x14ac:dyDescent="0.25">
      <c r="A47" s="12"/>
      <c r="B47" s="12"/>
      <c r="C47" s="23"/>
      <c r="D47" s="12"/>
      <c r="E47" s="15" t="s">
        <v>103</v>
      </c>
      <c r="F47" s="25">
        <f>ROUND((COUNTIF(F40:F45,1)/COUNT(F40:F45))*100,2)</f>
        <v>0</v>
      </c>
      <c r="G47" s="25">
        <f>ROUND((COUNTIF(F40:F45,9)/COUNT(F40:F45))*100,2)</f>
        <v>0</v>
      </c>
      <c r="H47" s="25">
        <f>ROUND((COUNTIF(F40:F45,0)/COUNT(F40:F45))*100,2)</f>
        <v>100</v>
      </c>
    </row>
    <row r="48" spans="1:8" ht="45" x14ac:dyDescent="0.25">
      <c r="A48" s="9">
        <v>24</v>
      </c>
      <c r="B48" s="17" t="s">
        <v>104</v>
      </c>
      <c r="C48" s="10" t="s">
        <v>105</v>
      </c>
      <c r="D48" s="9" t="s">
        <v>106</v>
      </c>
      <c r="E48" s="11" t="s">
        <v>110</v>
      </c>
      <c r="F48" s="30">
        <v>0</v>
      </c>
      <c r="G48" s="12"/>
      <c r="H48" s="12"/>
    </row>
    <row r="49" spans="1:8" ht="45" x14ac:dyDescent="0.25">
      <c r="A49" s="9">
        <v>24</v>
      </c>
      <c r="B49" s="17" t="s">
        <v>104</v>
      </c>
      <c r="C49" s="10" t="s">
        <v>105</v>
      </c>
      <c r="D49" s="22" t="s">
        <v>107</v>
      </c>
      <c r="E49" s="22" t="s">
        <v>111</v>
      </c>
      <c r="F49" s="30">
        <v>0</v>
      </c>
      <c r="G49" s="12"/>
      <c r="H49" s="12"/>
    </row>
    <row r="50" spans="1:8" ht="45" x14ac:dyDescent="0.25">
      <c r="A50" s="9">
        <v>24</v>
      </c>
      <c r="B50" s="17" t="s">
        <v>104</v>
      </c>
      <c r="C50" s="10" t="s">
        <v>105</v>
      </c>
      <c r="D50" s="22" t="s">
        <v>108</v>
      </c>
      <c r="E50" s="22" t="s">
        <v>112</v>
      </c>
      <c r="F50" s="30">
        <v>0</v>
      </c>
      <c r="G50" s="12"/>
      <c r="H50" s="12"/>
    </row>
    <row r="51" spans="1:8" ht="45" x14ac:dyDescent="0.25">
      <c r="A51" s="9">
        <v>24</v>
      </c>
      <c r="B51" s="17" t="s">
        <v>104</v>
      </c>
      <c r="C51" s="10" t="s">
        <v>105</v>
      </c>
      <c r="D51" s="22" t="s">
        <v>109</v>
      </c>
      <c r="E51" s="22" t="s">
        <v>113</v>
      </c>
      <c r="F51" s="30">
        <v>0</v>
      </c>
      <c r="G51" s="12"/>
      <c r="H51" s="12"/>
    </row>
    <row r="52" spans="1:8" ht="45" x14ac:dyDescent="0.25">
      <c r="A52" s="9">
        <v>25</v>
      </c>
      <c r="B52" s="17" t="s">
        <v>104</v>
      </c>
      <c r="C52" s="10" t="s">
        <v>105</v>
      </c>
      <c r="D52" s="22" t="s">
        <v>115</v>
      </c>
      <c r="E52" s="22" t="s">
        <v>118</v>
      </c>
      <c r="F52" s="30">
        <v>0</v>
      </c>
      <c r="G52" s="12"/>
      <c r="H52" s="12"/>
    </row>
    <row r="53" spans="1:8" ht="45" x14ac:dyDescent="0.25">
      <c r="A53" s="9">
        <v>25</v>
      </c>
      <c r="B53" s="17" t="s">
        <v>104</v>
      </c>
      <c r="C53" s="10" t="s">
        <v>105</v>
      </c>
      <c r="D53" s="22" t="s">
        <v>116</v>
      </c>
      <c r="E53" s="22" t="s">
        <v>119</v>
      </c>
      <c r="F53" s="30">
        <v>0</v>
      </c>
      <c r="G53" s="12"/>
      <c r="H53" s="12"/>
    </row>
    <row r="54" spans="1:8" ht="45" x14ac:dyDescent="0.25">
      <c r="A54" s="9">
        <v>25</v>
      </c>
      <c r="B54" s="17" t="s">
        <v>104</v>
      </c>
      <c r="C54" s="10" t="s">
        <v>105</v>
      </c>
      <c r="D54" s="22" t="s">
        <v>117</v>
      </c>
      <c r="E54" s="14" t="s">
        <v>120</v>
      </c>
      <c r="F54" s="30">
        <v>0</v>
      </c>
      <c r="G54" s="12"/>
      <c r="H54" s="12"/>
    </row>
    <row r="55" spans="1:8" ht="45" x14ac:dyDescent="0.25">
      <c r="A55" s="12"/>
      <c r="B55" s="12"/>
      <c r="C55" s="23"/>
      <c r="D55" s="12"/>
      <c r="E55" s="16" t="s">
        <v>122</v>
      </c>
      <c r="F55" s="24">
        <f>COUNTIF(F48:F54,1)</f>
        <v>0</v>
      </c>
      <c r="G55" s="24">
        <f>COUNTIF(F48:F54,9)</f>
        <v>0</v>
      </c>
      <c r="H55" s="24">
        <f>COUNTIF(F48:F54,0)</f>
        <v>7</v>
      </c>
    </row>
    <row r="56" spans="1:8" ht="30" x14ac:dyDescent="0.25">
      <c r="A56" s="12"/>
      <c r="B56" s="12"/>
      <c r="C56" s="23"/>
      <c r="D56" s="12"/>
      <c r="E56" s="15" t="s">
        <v>121</v>
      </c>
      <c r="F56" s="25">
        <f>ROUND((COUNTIF(F48:F54,1)/COUNT(F48:F54))*100,2)</f>
        <v>0</v>
      </c>
      <c r="G56" s="25">
        <f>ROUND((COUNTIF(F48:F54,9)/COUNT(F48:F54))*100,2)</f>
        <v>0</v>
      </c>
      <c r="H56" s="25">
        <f>ROUND((COUNTIF(F48:F54,0)/COUNT(F48:F54))*100,2)</f>
        <v>100</v>
      </c>
    </row>
    <row r="57" spans="1:8" ht="15.75" thickBot="1" x14ac:dyDescent="0.3"/>
    <row r="58" spans="1:8" ht="15.75" thickBot="1" x14ac:dyDescent="0.3">
      <c r="E58" s="26" t="s">
        <v>125</v>
      </c>
      <c r="F58" s="27">
        <f>ROUND((F17+F34+F39+F47+F56)/5,2)</f>
        <v>0</v>
      </c>
    </row>
    <row r="59" spans="1:8" x14ac:dyDescent="0.25">
      <c r="E59" s="28"/>
      <c r="F59" s="29"/>
    </row>
    <row r="60" spans="1:8" x14ac:dyDescent="0.25">
      <c r="E60" s="28"/>
      <c r="F60" s="29"/>
    </row>
    <row r="61" spans="1:8" x14ac:dyDescent="0.25">
      <c r="E61" s="28"/>
      <c r="F61" s="29"/>
    </row>
    <row r="62" spans="1:8" x14ac:dyDescent="0.25">
      <c r="E62" s="28"/>
      <c r="F62" s="29"/>
    </row>
  </sheetData>
  <mergeCells count="6">
    <mergeCell ref="E2:G2"/>
    <mergeCell ref="F4:H4"/>
    <mergeCell ref="A4:A5"/>
    <mergeCell ref="D4:D5"/>
    <mergeCell ref="E4:E5"/>
    <mergeCell ref="A3:G3"/>
  </mergeCells>
  <dataValidations count="1">
    <dataValidation type="list" allowBlank="1" showInputMessage="1" showErrorMessage="1" sqref="F6:F15 J6:J16 F35:F37 F40:F45 F18:F32 F48:F54" xr:uid="{00000000-0002-0000-0000-000000000000}">
      <formula1>"1,9,0"</formula1>
    </dataValidation>
  </dataValidations>
  <pageMargins left="0.7" right="0.7" top="0.75" bottom="0.75" header="0.3" footer="0.3"/>
  <pageSetup paperSize="9" scale="59" orientation="portrait" r:id="rId1"/>
  <headerFooter>
    <oddHeader>&amp;C&amp;"-,Gras"&amp;14&amp;UÉvaluation pré orientation Segpa - Mathématiques&amp;R&amp;"-,Gras"Année 2019 - 2020</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6"/>
  <sheetViews>
    <sheetView workbookViewId="0">
      <selection activeCell="F6" sqref="F6"/>
    </sheetView>
  </sheetViews>
  <sheetFormatPr baseColWidth="10" defaultRowHeight="15" x14ac:dyDescent="0.25"/>
  <cols>
    <col min="1" max="1" width="20.5703125" bestFit="1" customWidth="1"/>
    <col min="2" max="2" width="14.42578125" customWidth="1"/>
  </cols>
  <sheetData>
    <row r="1" spans="1:4" x14ac:dyDescent="0.25">
      <c r="B1" t="s">
        <v>128</v>
      </c>
      <c r="C1" t="s">
        <v>129</v>
      </c>
      <c r="D1" t="s">
        <v>130</v>
      </c>
    </row>
    <row r="2" spans="1:4" x14ac:dyDescent="0.25">
      <c r="A2" t="s">
        <v>131</v>
      </c>
      <c r="B2">
        <f>Mathématiques!F17</f>
        <v>0</v>
      </c>
      <c r="C2">
        <f>Mathématiques!G17</f>
        <v>0</v>
      </c>
      <c r="D2">
        <f>Mathématiques!H17</f>
        <v>100</v>
      </c>
    </row>
    <row r="3" spans="1:4" x14ac:dyDescent="0.25">
      <c r="A3" t="s">
        <v>132</v>
      </c>
      <c r="B3">
        <f>Mathématiques!F34</f>
        <v>0</v>
      </c>
      <c r="C3">
        <f>Mathématiques!G34</f>
        <v>0</v>
      </c>
      <c r="D3">
        <f>Mathématiques!H34</f>
        <v>100</v>
      </c>
    </row>
    <row r="4" spans="1:4" x14ac:dyDescent="0.25">
      <c r="A4" t="s">
        <v>77</v>
      </c>
      <c r="B4">
        <f>Mathématiques!F39</f>
        <v>0</v>
      </c>
      <c r="C4">
        <f>Mathématiques!G39</f>
        <v>0</v>
      </c>
      <c r="D4">
        <f>Mathématiques!H39</f>
        <v>100</v>
      </c>
    </row>
    <row r="5" spans="1:4" x14ac:dyDescent="0.25">
      <c r="A5" t="s">
        <v>88</v>
      </c>
      <c r="B5">
        <f>Mathématiques!F47</f>
        <v>0</v>
      </c>
      <c r="C5">
        <f>Mathématiques!G47</f>
        <v>0</v>
      </c>
      <c r="D5">
        <f>Mathématiques!H47</f>
        <v>100</v>
      </c>
    </row>
    <row r="6" spans="1:4" ht="30" customHeight="1" x14ac:dyDescent="0.25">
      <c r="A6" s="13" t="s">
        <v>133</v>
      </c>
      <c r="B6">
        <f>Mathématiques!F56</f>
        <v>0</v>
      </c>
      <c r="C6">
        <f>Mathématiques!G56</f>
        <v>0</v>
      </c>
      <c r="D6">
        <f>Mathématiques!H56</f>
        <v>100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Mathématiques</vt:lpstr>
      <vt:lpstr>Synthèse</vt:lpstr>
    </vt:vector>
  </TitlesOfParts>
  <Company>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rwahler</dc:creator>
  <cp:lastModifiedBy>Renoux Annabelle</cp:lastModifiedBy>
  <cp:lastPrinted>2021-09-23T14:17:55Z</cp:lastPrinted>
  <dcterms:created xsi:type="dcterms:W3CDTF">2019-11-13T10:55:00Z</dcterms:created>
  <dcterms:modified xsi:type="dcterms:W3CDTF">2023-09-14T11:35:25Z</dcterms:modified>
</cp:coreProperties>
</file>