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480" windowHeight="10740" activeTab="4"/>
  </bookViews>
  <sheets>
    <sheet name="Vitesse" sheetId="1" r:id="rId1"/>
    <sheet name="TD1" sheetId="2" r:id="rId2"/>
    <sheet name="calcul sur variable" sheetId="3" r:id="rId3"/>
    <sheet name="enregister macro" sheetId="4" r:id="rId4"/>
    <sheet name="macro personnalisée" sheetId="5" r:id="rId5"/>
    <sheet name="BD_saisie" sheetId="6" r:id="rId6"/>
    <sheet name="BD_consultation" sheetId="7" r:id="rId7"/>
  </sheets>
  <definedNames>
    <definedName name="bd_classe">OFFSET('BD_consultation'!$C$1,1,0,COUNTA('BD_consultation'!$A:$A)-1,1)</definedName>
    <definedName name="bd_distance">OFFSET('BD_consultation'!$E$1,1,0,COUNTA('BD_consultation'!$A:$A)-1,1)</definedName>
    <definedName name="bd_nom">OFFSET('BD_consultation'!$B$1,1,0,COUNTA('BD_consultation'!$A:$A)-1,1)</definedName>
    <definedName name="bd_temps">OFFSET('BD_consultation'!$D$1,1,0,COUNTA('BD_consultation'!$A:$A)-1,1)</definedName>
    <definedName name="bd_vitesse">OFFSET('BD_consultation'!$F$1,1,0,COUNTA('BD_consultation'!$A:$A)-1,1)</definedName>
    <definedName name="essai">'calcul sur variable'!$C$4</definedName>
    <definedName name="essai2">'calcul sur variable'!$C$4:$G$12</definedName>
    <definedName name="ligne_select">#REF!</definedName>
    <definedName name="longint">'calcul sur variable'!$G$27:$H$31</definedName>
    <definedName name="nb_ligne">#REF!</definedName>
    <definedName name="nom">#REF!</definedName>
    <definedName name="nom1">#REF!</definedName>
  </definedNames>
  <calcPr fullCalcOnLoad="1"/>
</workbook>
</file>

<file path=xl/comments1.xml><?xml version="1.0" encoding="utf-8"?>
<comments xmlns="http://schemas.openxmlformats.org/spreadsheetml/2006/main">
  <authors>
    <author>xxx</author>
    <author>dp</author>
    <author>Admin</author>
  </authors>
  <commentList>
    <comment ref="E8" authorId="0">
      <text>
        <r>
          <rPr>
            <b/>
            <sz val="8"/>
            <rFont val="Tahoma"/>
            <family val="0"/>
          </rPr>
          <t>xxx:</t>
        </r>
        <r>
          <rPr>
            <sz val="8"/>
            <rFont val="Tahoma"/>
            <family val="0"/>
          </rPr>
          <t xml:space="preserve">
voilà ce que je pense
</t>
        </r>
      </text>
    </comment>
    <comment ref="E5" authorId="1">
      <text>
        <r>
          <rPr>
            <b/>
            <sz val="8"/>
            <rFont val="Tahoma"/>
            <family val="0"/>
          </rPr>
          <t>dp:</t>
        </r>
        <r>
          <rPr>
            <sz val="8"/>
            <rFont val="Tahoma"/>
            <family val="0"/>
          </rPr>
          <t xml:space="preserve">
choisir le bon formatage de cellule...</t>
        </r>
      </text>
    </comment>
    <comment ref="C16" authorId="2">
      <text>
        <r>
          <rPr>
            <b/>
            <sz val="8"/>
            <rFont val="Tahoma"/>
            <family val="0"/>
          </rPr>
          <t>Admin:</t>
        </r>
        <r>
          <rPr>
            <sz val="8"/>
            <rFont val="Tahoma"/>
            <family val="0"/>
          </rPr>
          <t xml:space="preserve">
écrire le temps de façon rapide et efficace !
Taper 1231 pour 12'31''
Cela ne vaut que dans une plage bien définie !</t>
        </r>
      </text>
    </comment>
    <comment ref="E6" authorId="0">
      <text>
        <r>
          <rPr>
            <b/>
            <sz val="8"/>
            <rFont val="Tahoma"/>
            <family val="0"/>
          </rPr>
          <t>xxx:</t>
        </r>
        <r>
          <rPr>
            <sz val="8"/>
            <rFont val="Tahoma"/>
            <family val="0"/>
          </rPr>
          <t xml:space="preserve">
constante pour la seule démonstration (voir ci-après)...</t>
        </r>
      </text>
    </comment>
  </commentList>
</comments>
</file>

<file path=xl/comments2.xml><?xml version="1.0" encoding="utf-8"?>
<comments xmlns="http://schemas.openxmlformats.org/spreadsheetml/2006/main">
  <authors>
    <author>xxx</author>
  </authors>
  <commentList>
    <comment ref="C1" authorId="0">
      <text>
        <r>
          <rPr>
            <b/>
            <sz val="8"/>
            <rFont val="Tahoma"/>
            <family val="0"/>
          </rPr>
          <t>xxx:</t>
        </r>
        <r>
          <rPr>
            <sz val="8"/>
            <rFont val="Tahoma"/>
            <family val="0"/>
          </rPr>
          <t xml:space="preserve">
=((B3*1000)/3600)*B10</t>
        </r>
      </text>
    </comment>
  </commentList>
</comments>
</file>

<file path=xl/comments3.xml><?xml version="1.0" encoding="utf-8"?>
<comments xmlns="http://schemas.openxmlformats.org/spreadsheetml/2006/main">
  <authors>
    <author>Pascal</author>
    <author>dp</author>
  </authors>
  <commentList>
    <comment ref="C4" authorId="0">
      <text>
        <r>
          <rPr>
            <b/>
            <sz val="8"/>
            <rFont val="Tahoma"/>
            <family val="0"/>
          </rPr>
          <t>Pascal:</t>
        </r>
        <r>
          <rPr>
            <sz val="8"/>
            <rFont val="Tahoma"/>
            <family val="0"/>
          </rPr>
          <t xml:space="preserve">
Saisir des données dans une cellule à partir d'une liste que vous indiquez 
Vous pouvez créer une liste déroulante dont les éléments proviennent de cellules situées n'importe où dans la feuille de calcul.
1. Tapez les entrées pour la liste déroulante dans une colonne ou une ligne. N'incluez pas de cellules vides dans la liste. 
Si vous tapez la liste dans une feuille de calcul différente de la cellule d'entrée des données, définissez un nom pour la liste.
                Procédure
                  1. Sélectionnez la cellule, la plage de cellules ou des sélections non adjacentes que vous voulez nommer. 
                  2. Cliquez sur la zone Nom à l'extrémité gauche de la barre de formule  . 
                  3. Tapez le nom des cellules. 
                  4. Appuyez sur ENTRÉE. 
                  Remarque  Vous ne pouvez pas nommer une cellule pendant que vous en modifiez le contenu.
2. Sélectionnez la cellule dans laquelle vous souhaitez la liste déroulante. 
3. Dans le menu </t>
        </r>
        <r>
          <rPr>
            <sz val="8"/>
            <color indexed="10"/>
            <rFont val="Tahoma"/>
            <family val="2"/>
          </rPr>
          <t>Données</t>
        </r>
        <r>
          <rPr>
            <sz val="8"/>
            <rFont val="Tahoma"/>
            <family val="0"/>
          </rPr>
          <t xml:space="preserve">, cliquez sur </t>
        </r>
        <r>
          <rPr>
            <sz val="8"/>
            <color indexed="10"/>
            <rFont val="Tahoma"/>
            <family val="2"/>
          </rPr>
          <t>Validation</t>
        </r>
        <r>
          <rPr>
            <sz val="8"/>
            <rFont val="Tahoma"/>
            <family val="0"/>
          </rPr>
          <t xml:space="preserve">, puis sur l'onglet </t>
        </r>
        <r>
          <rPr>
            <sz val="8"/>
            <color indexed="10"/>
            <rFont val="Tahoma"/>
            <family val="2"/>
          </rPr>
          <t>Options</t>
        </r>
        <r>
          <rPr>
            <sz val="8"/>
            <rFont val="Tahoma"/>
            <family val="0"/>
          </rPr>
          <t>. 
4. Dans la zone</t>
        </r>
        <r>
          <rPr>
            <sz val="8"/>
            <color indexed="10"/>
            <rFont val="Tahoma"/>
            <family val="2"/>
          </rPr>
          <t xml:space="preserve"> Autoriser</t>
        </r>
        <r>
          <rPr>
            <sz val="8"/>
            <rFont val="Tahoma"/>
            <family val="0"/>
          </rPr>
          <t>, cliquez sur</t>
        </r>
        <r>
          <rPr>
            <sz val="8"/>
            <color indexed="10"/>
            <rFont val="Tahoma"/>
            <family val="2"/>
          </rPr>
          <t xml:space="preserve"> Liste</t>
        </r>
        <r>
          <rPr>
            <sz val="8"/>
            <rFont val="Tahoma"/>
            <family val="0"/>
          </rPr>
          <t xml:space="preserve">. 
5. Si la liste se trouve dans la même feuille de calcul, tapez une référence à votre liste dans la zone Source. 
Si la liste se trouve ailleurs, tapez le nom que vous avez défini pour votre liste dans la zone Source.
Assurez-vous que la référence ou le nom est précédé d'un signe égal (=).
6. </t>
        </r>
        <r>
          <rPr>
            <sz val="8"/>
            <color indexed="10"/>
            <rFont val="Tahoma"/>
            <family val="2"/>
          </rPr>
          <t>Assurez-vous</t>
        </r>
        <r>
          <rPr>
            <sz val="8"/>
            <rFont val="Tahoma"/>
            <family val="0"/>
          </rPr>
          <t xml:space="preserve"> que la case à cocher Liste déroulante dans la cellule est activée. 
7. </t>
        </r>
        <r>
          <rPr>
            <sz val="8"/>
            <color indexed="10"/>
            <rFont val="Tahoma"/>
            <family val="2"/>
          </rPr>
          <t>Indiquez si la cellule peut être vide</t>
        </r>
        <r>
          <rPr>
            <sz val="8"/>
            <rFont val="Tahoma"/>
            <family val="0"/>
          </rPr>
          <t xml:space="preserve"> : activez ou désactivez la case à cocher Ignorer si vide. 
8. Pour </t>
        </r>
        <r>
          <rPr>
            <sz val="8"/>
            <color indexed="10"/>
            <rFont val="Tahoma"/>
            <family val="2"/>
          </rPr>
          <t>afficher des instructions de saisie supplémentaires</t>
        </r>
        <r>
          <rPr>
            <sz val="8"/>
            <rFont val="Tahoma"/>
            <family val="0"/>
          </rPr>
          <t xml:space="preserve"> lorsque vous cliquez sur la cellule, cliquez sur l'onglet Message de saisie, assurez-vous que la case à cocher Quand la cellule est sélectionnée est activée, puis indiquez un titre et du texte pour le message. 
9. Indiquez la façon dont Microsoft Excel doit </t>
        </r>
        <r>
          <rPr>
            <sz val="8"/>
            <color indexed="10"/>
            <rFont val="Tahoma"/>
            <family val="2"/>
          </rPr>
          <t>répondre à des données non valides</t>
        </r>
        <r>
          <rPr>
            <sz val="8"/>
            <rFont val="Tahoma"/>
            <family val="0"/>
          </rPr>
          <t xml:space="preserve">. 
       Procédure
      1. Cliquez sur l'onglet Alerte d'erreur, et assurez-vous que la case à cocher Quand les données non valides sont tapées est activée.
      2. Sélectionnez l'une des options suivantes pour la zone Style :
      Pour afficher un message d'informations qui n'empêche pas la saisie de données non valides, cliquez sur Informations.
      Pour afficher un message d'avertissement qui n'empêche pas la saisie des données non valides, cliquez sur Avertissement.
      Pour empêcher la saisie des données non valides, cliquez sur Arrêt.
     3. Indiquez un titre et du texte pour le message (jusqu'à 225 caractères).
      </t>
        </r>
      </text>
    </comment>
    <comment ref="F11" authorId="1">
      <text>
        <r>
          <rPr>
            <b/>
            <sz val="8"/>
            <rFont val="Tahoma"/>
            <family val="0"/>
          </rPr>
          <t>dp:</t>
        </r>
        <r>
          <rPr>
            <sz val="8"/>
            <rFont val="Tahoma"/>
            <family val="0"/>
          </rPr>
          <t xml:space="preserve">
choisir le bon formatage de cellule...</t>
        </r>
      </text>
    </comment>
  </commentList>
</comments>
</file>

<file path=xl/comments4.xml><?xml version="1.0" encoding="utf-8"?>
<comments xmlns="http://schemas.openxmlformats.org/spreadsheetml/2006/main">
  <authors>
    <author>xxx</author>
  </authors>
  <commentList>
    <comment ref="F1" authorId="0">
      <text>
        <r>
          <rPr>
            <b/>
            <sz val="8"/>
            <rFont val="Tahoma"/>
            <family val="2"/>
          </rPr>
          <t>xxx:</t>
        </r>
        <r>
          <rPr>
            <sz val="8"/>
            <rFont val="Tahoma"/>
            <family val="2"/>
          </rPr>
          <t xml:space="preserve">
Remplacer par votre prénom...</t>
        </r>
      </text>
    </comment>
  </commentList>
</comments>
</file>

<file path=xl/sharedStrings.xml><?xml version="1.0" encoding="utf-8"?>
<sst xmlns="http://schemas.openxmlformats.org/spreadsheetml/2006/main" count="103" uniqueCount="85">
  <si>
    <t>longueur</t>
  </si>
  <si>
    <t>temps réalisé</t>
  </si>
  <si>
    <t>distance réalisée</t>
  </si>
  <si>
    <t>vitesse</t>
  </si>
  <si>
    <t>00,00 km/h</t>
  </si>
  <si>
    <t>0000 mètres</t>
  </si>
  <si>
    <t>constante de Temps</t>
  </si>
  <si>
    <t>vitesse choisie</t>
  </si>
  <si>
    <t>temps de passage</t>
  </si>
  <si>
    <t>nb de tours</t>
  </si>
  <si>
    <t>nb d'intervalles</t>
  </si>
  <si>
    <t>distance parcourue</t>
  </si>
  <si>
    <t>longueur du tour</t>
  </si>
  <si>
    <t>nb int</t>
  </si>
  <si>
    <t>nb intervalles</t>
  </si>
  <si>
    <t>valeur de l'intervalle</t>
  </si>
  <si>
    <t>vitesse en m/s</t>
  </si>
  <si>
    <t>Vitesse d'effort</t>
  </si>
  <si>
    <t>temps de référence</t>
  </si>
  <si>
    <t>mètres</t>
  </si>
  <si>
    <t>km/h</t>
  </si>
  <si>
    <t>temps</t>
  </si>
  <si>
    <t>N°</t>
  </si>
  <si>
    <t>Nom</t>
  </si>
  <si>
    <t>Classe</t>
  </si>
  <si>
    <t>Temps</t>
  </si>
  <si>
    <t>Distance</t>
  </si>
  <si>
    <t>Vitesse</t>
  </si>
  <si>
    <t>Feuille de saisie</t>
  </si>
  <si>
    <t>nom</t>
  </si>
  <si>
    <t>classe</t>
  </si>
  <si>
    <t>distance</t>
  </si>
  <si>
    <t>n°</t>
  </si>
  <si>
    <t>5°1</t>
  </si>
  <si>
    <t>5°2</t>
  </si>
  <si>
    <t>5°4</t>
  </si>
  <si>
    <t>essai rémy1</t>
  </si>
  <si>
    <t>essai rémy2</t>
  </si>
  <si>
    <t>essai rémy4</t>
  </si>
  <si>
    <t>A faire…</t>
  </si>
  <si>
    <t>secondes</t>
  </si>
  <si>
    <t>soit</t>
  </si>
  <si>
    <t>D en m / T en s, le tout multiplier par 3,6</t>
  </si>
  <si>
    <t>attention, le formatage de la cellule ne fait pas tout !</t>
  </si>
  <si>
    <t>Il faut prendre un certain nombre de précautions…</t>
  </si>
  <si>
    <t>MINUTE et SECONDE</t>
  </si>
  <si>
    <t>FONCTIONS</t>
  </si>
  <si>
    <t>&amp; et " : 2 opérateurs</t>
  </si>
  <si>
    <t>formatage personnalisé</t>
  </si>
  <si>
    <t>ARRONDI</t>
  </si>
  <si>
    <t>variables de nature différente = PB</t>
  </si>
  <si>
    <t>barre de défilement</t>
  </si>
  <si>
    <t>compteur</t>
  </si>
  <si>
    <t>temps final</t>
  </si>
  <si>
    <t>Choisir sa vitesse, sa distance, déterminer le temps de course</t>
  </si>
  <si>
    <t>Exercice d'application</t>
  </si>
  <si>
    <t>moi n</t>
  </si>
  <si>
    <t>5°A</t>
  </si>
  <si>
    <t>Et si 4000 devait être une variable ? A faire…</t>
  </si>
  <si>
    <t>ou</t>
  </si>
  <si>
    <t>soit : =((C3/1000)/C5)*F11</t>
  </si>
  <si>
    <t>Un pas de 0,5</t>
  </si>
  <si>
    <t>Choisir son temps, sa distance, déterminer la vitesse</t>
  </si>
  <si>
    <t>3°1</t>
  </si>
  <si>
    <t>truc</t>
  </si>
  <si>
    <t>gilles</t>
  </si>
  <si>
    <t>=(D7/1000)/(D5/E5)</t>
  </si>
  <si>
    <t>=(D7/1000)/(D5/E5)&amp;" km/h"</t>
  </si>
  <si>
    <t>=ARRONDI((D7/1000)/(D5/E5);2)&amp;" km/h"</t>
  </si>
  <si>
    <t>Ecrire le temps en D5 en secondes</t>
  </si>
  <si>
    <t>Réécrire E7 en utilisant G7 comme variable</t>
  </si>
  <si>
    <t>Recalculer la vitesse en utilisant D7 et J5</t>
  </si>
  <si>
    <t>V=D/T donc D=V*T    Attention à bien manipuler les unités !</t>
  </si>
  <si>
    <t>Modifier les données présentes dans les cellules à fond orangé.</t>
  </si>
  <si>
    <t>pascal</t>
  </si>
  <si>
    <t>Attention, des erreurs ont été volontairement glissées à l'intérieur de ces procédures !!!</t>
  </si>
  <si>
    <t>Perspectives…</t>
  </si>
  <si>
    <t>Avec la vitesse et le temps (en jaune ci-dessus), calculer la distance…</t>
  </si>
  <si>
    <t>Observer les points d'impact de la balle sur la bable</t>
  </si>
  <si>
    <t>1 - créer des formes calques</t>
  </si>
  <si>
    <t>2 - lier une macro-commande à cet objet</t>
  </si>
  <si>
    <t>3 - donner les résultats au centre de chaque quart de terrain</t>
  </si>
  <si>
    <t>Pistes de travail</t>
  </si>
  <si>
    <t xml:space="preserve">Ces 2 bulles sont actives ; elles pourraient représenter un terrain... </t>
  </si>
  <si>
    <t>guy</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</si>
</sst>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mètres&quot;"/>
    <numFmt numFmtId="165" formatCode="0.0"/>
    <numFmt numFmtId="166" formatCode="000&quot; mètres&quot;"/>
    <numFmt numFmtId="167" formatCode="00&quot; km/h&quot;"/>
    <numFmt numFmtId="168" formatCode="0&quot; tours&quot;"/>
    <numFmt numFmtId="169" formatCode="0&quot; int.&quot;"/>
    <numFmt numFmtId="170" formatCode="000\,00&quot; mètres&quot;"/>
    <numFmt numFmtId="171" formatCode="0\,00&quot; mètres / seconde&quot;"/>
    <numFmt numFmtId="172" formatCode="00\,0&quot; km/h&quot;"/>
    <numFmt numFmtId="173" formatCode="[h]:mm:ss;@"/>
    <numFmt numFmtId="174" formatCode="mm:ss;@"/>
    <numFmt numFmtId="175" formatCode="[$-40C]dddd\ d\ mmmm\ yyyy"/>
    <numFmt numFmtId="176" formatCode="000&quot; m&quot;"/>
    <numFmt numFmtId="177" formatCode="00&quot; s&quot;"/>
    <numFmt numFmtId="178" formatCode="mm:ss.0;@"/>
    <numFmt numFmtId="179" formatCode="0&quot; km/h&quot;"/>
    <numFmt numFmtId="180" formatCode="0\,0&quot; km/h&quot;"/>
    <numFmt numFmtId="181" formatCode="00.00&quot; km/h&quot;"/>
    <numFmt numFmtId="182" formatCode="00.0&quot; km/h&quot;"/>
    <numFmt numFmtId="183" formatCode="h:mm:ss;@"/>
  </numFmts>
  <fonts count="52">
    <font>
      <sz val="10"/>
      <name val="Arial"/>
      <family val="0"/>
    </font>
    <font>
      <sz val="8"/>
      <name val="Arial"/>
      <family val="0"/>
    </font>
    <font>
      <sz val="8"/>
      <name val="Tahoma"/>
      <family val="0"/>
    </font>
    <font>
      <b/>
      <sz val="8"/>
      <name val="Tahoma"/>
      <family val="0"/>
    </font>
    <font>
      <sz val="8"/>
      <color indexed="10"/>
      <name val="Tahoma"/>
      <family val="2"/>
    </font>
    <font>
      <b/>
      <sz val="10"/>
      <name val="Arial"/>
      <family val="2"/>
    </font>
    <font>
      <sz val="10"/>
      <color indexed="10"/>
      <name val="Arial"/>
      <family val="0"/>
    </font>
    <font>
      <sz val="10"/>
      <color indexed="12"/>
      <name val="Arial"/>
      <family val="0"/>
    </font>
    <font>
      <b/>
      <sz val="10"/>
      <color indexed="12"/>
      <name val="Arial"/>
      <family val="2"/>
    </font>
    <font>
      <u val="single"/>
      <sz val="10"/>
      <color indexed="12"/>
      <name val="Arial"/>
      <family val="0"/>
    </font>
    <font>
      <u val="single"/>
      <sz val="10"/>
      <color indexed="36"/>
      <name val="Arial"/>
      <family val="0"/>
    </font>
    <font>
      <sz val="10"/>
      <color indexed="60"/>
      <name val="Arial"/>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62"/>
      <name val="Arial"/>
      <family val="2"/>
    </font>
    <font>
      <sz val="10"/>
      <color indexed="8"/>
      <name val="Arial"/>
      <family val="0"/>
    </font>
    <font>
      <sz val="8"/>
      <color indexed="12"/>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3" tint="0.39998000860214233"/>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19"/>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44" fontId="0" fillId="0" borderId="0" applyFont="0" applyFill="0" applyBorder="0" applyAlignment="0" applyProtection="0"/>
    <xf numFmtId="0" fontId="39" fillId="29"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13">
    <xf numFmtId="0" fontId="0" fillId="0" borderId="0" xfId="0" applyAlignment="1">
      <alignment/>
    </xf>
    <xf numFmtId="0" fontId="0" fillId="33" borderId="0" xfId="0" applyFill="1" applyAlignment="1">
      <alignment/>
    </xf>
    <xf numFmtId="0" fontId="5" fillId="0" borderId="0" xfId="0" applyFont="1" applyAlignment="1">
      <alignment/>
    </xf>
    <xf numFmtId="165" fontId="0" fillId="0" borderId="0" xfId="0" applyNumberFormat="1" applyAlignment="1">
      <alignment/>
    </xf>
    <xf numFmtId="165" fontId="0" fillId="33" borderId="0" xfId="0" applyNumberFormat="1" applyFill="1" applyAlignment="1">
      <alignment/>
    </xf>
    <xf numFmtId="165" fontId="0" fillId="33" borderId="0" xfId="0" applyNumberFormat="1" applyFill="1" applyAlignment="1">
      <alignment horizontal="center"/>
    </xf>
    <xf numFmtId="0" fontId="0" fillId="0" borderId="0" xfId="0" applyAlignment="1">
      <alignment horizontal="center"/>
    </xf>
    <xf numFmtId="0" fontId="5" fillId="0" borderId="0" xfId="0" applyFont="1" applyAlignment="1">
      <alignment horizontal="center"/>
    </xf>
    <xf numFmtId="21" fontId="0" fillId="0" borderId="0" xfId="0" applyNumberFormat="1" applyAlignment="1">
      <alignment horizontal="center"/>
    </xf>
    <xf numFmtId="0" fontId="0" fillId="0" borderId="0" xfId="0" applyAlignment="1">
      <alignment horizontal="right"/>
    </xf>
    <xf numFmtId="0" fontId="0" fillId="33" borderId="0" xfId="0" applyNumberFormat="1" applyFill="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0" fillId="0" borderId="10" xfId="0" applyBorder="1" applyAlignment="1">
      <alignment horizontal="center"/>
    </xf>
    <xf numFmtId="166" fontId="0" fillId="34" borderId="11" xfId="0" applyNumberFormat="1" applyFill="1" applyBorder="1" applyAlignment="1">
      <alignment/>
    </xf>
    <xf numFmtId="0" fontId="0" fillId="0" borderId="12" xfId="0" applyBorder="1" applyAlignment="1">
      <alignment/>
    </xf>
    <xf numFmtId="0" fontId="0" fillId="0" borderId="10" xfId="0" applyFill="1" applyBorder="1" applyAlignment="1">
      <alignment/>
    </xf>
    <xf numFmtId="0" fontId="0" fillId="0" borderId="12" xfId="0" applyFill="1" applyBorder="1" applyAlignment="1">
      <alignment/>
    </xf>
    <xf numFmtId="0" fontId="0" fillId="0" borderId="13" xfId="0" applyBorder="1" applyAlignment="1">
      <alignment/>
    </xf>
    <xf numFmtId="176" fontId="0" fillId="33" borderId="0" xfId="0" applyNumberFormat="1" applyFill="1" applyAlignment="1">
      <alignment horizontal="center"/>
    </xf>
    <xf numFmtId="45" fontId="0" fillId="0" borderId="0" xfId="0" applyNumberFormat="1" applyAlignment="1">
      <alignment horizontal="left"/>
    </xf>
    <xf numFmtId="45" fontId="0" fillId="33" borderId="0" xfId="0" applyNumberFormat="1" applyFill="1" applyAlignment="1">
      <alignment horizontal="center"/>
    </xf>
    <xf numFmtId="177" fontId="0" fillId="0" borderId="0" xfId="0" applyNumberFormat="1" applyAlignment="1">
      <alignment/>
    </xf>
    <xf numFmtId="21" fontId="0" fillId="0" borderId="0" xfId="0" applyNumberFormat="1" applyAlignment="1">
      <alignment/>
    </xf>
    <xf numFmtId="0" fontId="0" fillId="0" borderId="0" xfId="0" applyNumberFormat="1" applyAlignment="1">
      <alignment/>
    </xf>
    <xf numFmtId="0" fontId="0" fillId="35" borderId="14" xfId="0" applyFill="1" applyBorder="1" applyAlignment="1">
      <alignment/>
    </xf>
    <xf numFmtId="0" fontId="0" fillId="33" borderId="14" xfId="0" applyFill="1" applyBorder="1" applyAlignment="1">
      <alignment horizontal="center"/>
    </xf>
    <xf numFmtId="21" fontId="0" fillId="33" borderId="14" xfId="0" applyNumberFormat="1" applyFill="1" applyBorder="1" applyAlignment="1">
      <alignment horizontal="center"/>
    </xf>
    <xf numFmtId="0" fontId="0" fillId="0" borderId="0" xfId="0" applyAlignment="1">
      <alignment/>
    </xf>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xf>
    <xf numFmtId="165" fontId="0" fillId="0" borderId="0" xfId="0" applyNumberFormat="1" applyAlignment="1">
      <alignment horizontal="center"/>
    </xf>
    <xf numFmtId="0" fontId="8" fillId="0" borderId="0" xfId="0" applyNumberFormat="1" applyFont="1" applyAlignment="1">
      <alignment horizontal="center"/>
    </xf>
    <xf numFmtId="2" fontId="8" fillId="0" borderId="0" xfId="0" applyNumberFormat="1" applyFont="1" applyAlignment="1">
      <alignment horizontal="center"/>
    </xf>
    <xf numFmtId="0" fontId="7" fillId="0" borderId="0" xfId="0" applyFont="1" applyAlignment="1">
      <alignment/>
    </xf>
    <xf numFmtId="0" fontId="6" fillId="0" borderId="0" xfId="0" applyFont="1" applyAlignment="1">
      <alignment horizontal="left"/>
    </xf>
    <xf numFmtId="165" fontId="6" fillId="0" borderId="0" xfId="0" applyNumberFormat="1" applyFont="1" applyAlignment="1">
      <alignment horizontal="left"/>
    </xf>
    <xf numFmtId="0" fontId="0" fillId="34" borderId="15" xfId="0" applyFill="1" applyBorder="1" applyAlignment="1">
      <alignment horizontal="right"/>
    </xf>
    <xf numFmtId="21" fontId="0" fillId="34" borderId="11" xfId="0" applyNumberFormat="1" applyFill="1" applyBorder="1" applyAlignment="1">
      <alignment horizontal="right"/>
    </xf>
    <xf numFmtId="21" fontId="6" fillId="0" borderId="0" xfId="0" applyNumberFormat="1" applyFont="1" applyAlignment="1">
      <alignment horizontal="center"/>
    </xf>
    <xf numFmtId="0" fontId="0" fillId="36" borderId="0" xfId="0" applyFill="1" applyAlignment="1">
      <alignment/>
    </xf>
    <xf numFmtId="21" fontId="0" fillId="36" borderId="0" xfId="0" applyNumberFormat="1" applyFill="1" applyAlignment="1">
      <alignment/>
    </xf>
    <xf numFmtId="0" fontId="0" fillId="36" borderId="14" xfId="0" applyFill="1" applyBorder="1" applyAlignment="1">
      <alignment/>
    </xf>
    <xf numFmtId="0" fontId="0" fillId="36" borderId="14" xfId="0" applyFill="1" applyBorder="1" applyAlignment="1">
      <alignment horizontal="center"/>
    </xf>
    <xf numFmtId="21" fontId="0" fillId="36" borderId="14" xfId="0" applyNumberFormat="1" applyFill="1" applyBorder="1" applyAlignment="1">
      <alignment/>
    </xf>
    <xf numFmtId="0" fontId="0" fillId="36" borderId="14" xfId="0" applyNumberFormat="1" applyFill="1" applyBorder="1" applyAlignment="1">
      <alignment/>
    </xf>
    <xf numFmtId="0" fontId="0" fillId="0" borderId="14" xfId="0" applyBorder="1" applyAlignment="1">
      <alignment/>
    </xf>
    <xf numFmtId="45" fontId="0" fillId="37" borderId="14" xfId="0" applyNumberFormat="1" applyFill="1" applyBorder="1" applyAlignment="1">
      <alignment/>
    </xf>
    <xf numFmtId="45" fontId="0" fillId="37" borderId="14" xfId="0" applyNumberFormat="1" applyFill="1" applyBorder="1" applyAlignment="1">
      <alignment horizontal="center"/>
    </xf>
    <xf numFmtId="173" fontId="7"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21" fontId="6" fillId="0" borderId="0" xfId="0" applyNumberFormat="1" applyFont="1" applyAlignment="1">
      <alignment horizontal="center"/>
    </xf>
    <xf numFmtId="0" fontId="0" fillId="0" borderId="13" xfId="0" applyFill="1" applyBorder="1" applyAlignment="1">
      <alignment/>
    </xf>
    <xf numFmtId="0" fontId="0" fillId="0" borderId="0" xfId="0" applyBorder="1" applyAlignment="1">
      <alignment/>
    </xf>
    <xf numFmtId="166" fontId="0" fillId="34" borderId="0" xfId="0" applyNumberFormat="1" applyFill="1" applyBorder="1" applyAlignment="1">
      <alignment/>
    </xf>
    <xf numFmtId="172" fontId="0" fillId="38" borderId="16" xfId="0" applyNumberFormat="1" applyFill="1" applyBorder="1" applyAlignment="1">
      <alignment/>
    </xf>
    <xf numFmtId="166" fontId="0" fillId="34" borderId="14" xfId="0" applyNumberFormat="1" applyFill="1" applyBorder="1" applyAlignment="1">
      <alignment/>
    </xf>
    <xf numFmtId="0" fontId="0" fillId="0" borderId="14" xfId="0" applyFill="1" applyBorder="1" applyAlignment="1">
      <alignment/>
    </xf>
    <xf numFmtId="21" fontId="0" fillId="33" borderId="14" xfId="0" applyNumberFormat="1" applyFill="1" applyBorder="1" applyAlignment="1">
      <alignment/>
    </xf>
    <xf numFmtId="0" fontId="0" fillId="0" borderId="12"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6" xfId="0" applyBorder="1" applyAlignment="1">
      <alignment/>
    </xf>
    <xf numFmtId="182" fontId="0" fillId="0" borderId="0" xfId="0" applyNumberFormat="1" applyAlignment="1">
      <alignment/>
    </xf>
    <xf numFmtId="0" fontId="0" fillId="0" borderId="20" xfId="0" applyBorder="1" applyAlignment="1">
      <alignment/>
    </xf>
    <xf numFmtId="0" fontId="0" fillId="0" borderId="21" xfId="0" applyBorder="1" applyAlignment="1">
      <alignment/>
    </xf>
    <xf numFmtId="21" fontId="0" fillId="0" borderId="20" xfId="0" applyNumberFormat="1" applyBorder="1" applyAlignment="1">
      <alignment/>
    </xf>
    <xf numFmtId="178" fontId="0" fillId="0" borderId="13" xfId="0" applyNumberForma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9" xfId="0" applyFont="1" applyBorder="1" applyAlignment="1">
      <alignment/>
    </xf>
    <xf numFmtId="2" fontId="0" fillId="0" borderId="13" xfId="0" applyNumberFormat="1" applyBorder="1" applyAlignment="1">
      <alignment/>
    </xf>
    <xf numFmtId="0" fontId="0" fillId="36" borderId="14" xfId="0" applyFont="1" applyFill="1" applyBorder="1" applyAlignment="1">
      <alignment/>
    </xf>
    <xf numFmtId="0" fontId="0" fillId="36" borderId="14" xfId="0" applyFont="1" applyFill="1" applyBorder="1" applyAlignment="1">
      <alignment horizontal="center"/>
    </xf>
    <xf numFmtId="2" fontId="0" fillId="36" borderId="14" xfId="0" applyNumberFormat="1" applyFill="1" applyBorder="1" applyAlignment="1">
      <alignment/>
    </xf>
    <xf numFmtId="45" fontId="0" fillId="0" borderId="0" xfId="0" applyNumberFormat="1" applyAlignment="1">
      <alignment/>
    </xf>
    <xf numFmtId="181" fontId="0" fillId="34" borderId="0" xfId="0" applyNumberFormat="1" applyFill="1" applyAlignment="1">
      <alignment/>
    </xf>
    <xf numFmtId="0" fontId="0" fillId="34" borderId="0" xfId="0" applyFill="1" applyAlignment="1">
      <alignment/>
    </xf>
    <xf numFmtId="181" fontId="0" fillId="34" borderId="0" xfId="0" applyNumberFormat="1" applyFill="1" applyAlignment="1" quotePrefix="1">
      <alignment/>
    </xf>
    <xf numFmtId="0" fontId="0" fillId="39" borderId="0" xfId="0" applyFill="1" applyAlignment="1">
      <alignment/>
    </xf>
    <xf numFmtId="0" fontId="0" fillId="6" borderId="0" xfId="0" applyFill="1" applyAlignment="1">
      <alignment/>
    </xf>
    <xf numFmtId="0" fontId="0" fillId="39" borderId="20" xfId="0" applyFill="1" applyBorder="1" applyAlignment="1">
      <alignment/>
    </xf>
    <xf numFmtId="0" fontId="0" fillId="19" borderId="14" xfId="0" applyFont="1" applyFill="1" applyBorder="1" applyAlignment="1">
      <alignment/>
    </xf>
    <xf numFmtId="0" fontId="0" fillId="19" borderId="14" xfId="0" applyFont="1" applyFill="1" applyBorder="1" applyAlignment="1">
      <alignment horizontal="center"/>
    </xf>
    <xf numFmtId="21" fontId="0" fillId="19" borderId="14" xfId="0" applyNumberFormat="1" applyFill="1" applyBorder="1" applyAlignment="1">
      <alignment/>
    </xf>
    <xf numFmtId="0" fontId="0" fillId="19" borderId="14" xfId="0" applyFill="1" applyBorder="1" applyAlignment="1">
      <alignment/>
    </xf>
    <xf numFmtId="2" fontId="0" fillId="19" borderId="14" xfId="0" applyNumberFormat="1" applyFill="1" applyBorder="1" applyAlignment="1">
      <alignment/>
    </xf>
    <xf numFmtId="0" fontId="0" fillId="0" borderId="0" xfId="0" applyFill="1" applyAlignment="1">
      <alignment/>
    </xf>
    <xf numFmtId="0" fontId="11" fillId="0" borderId="0" xfId="0" applyFont="1" applyFill="1" applyAlignment="1">
      <alignment/>
    </xf>
    <xf numFmtId="0" fontId="50" fillId="0" borderId="0" xfId="0" applyFont="1" applyAlignment="1">
      <alignment/>
    </xf>
    <xf numFmtId="0" fontId="0" fillId="39" borderId="0" xfId="0" applyFont="1" applyFill="1" applyAlignment="1">
      <alignment horizontal="center" vertical="center"/>
    </xf>
    <xf numFmtId="0" fontId="0" fillId="40" borderId="22" xfId="0" applyFill="1" applyBorder="1" applyAlignment="1">
      <alignment/>
    </xf>
    <xf numFmtId="0" fontId="0" fillId="40" borderId="23" xfId="0" applyFill="1" applyBorder="1" applyAlignment="1">
      <alignment/>
    </xf>
    <xf numFmtId="0" fontId="0" fillId="40" borderId="24" xfId="0" applyFill="1" applyBorder="1" applyAlignment="1">
      <alignment/>
    </xf>
    <xf numFmtId="0" fontId="0" fillId="40" borderId="25" xfId="0" applyFill="1" applyBorder="1" applyAlignment="1">
      <alignment/>
    </xf>
    <xf numFmtId="0" fontId="0" fillId="40" borderId="26" xfId="0" applyFill="1" applyBorder="1" applyAlignment="1">
      <alignment/>
    </xf>
    <xf numFmtId="0" fontId="0" fillId="40" borderId="27" xfId="0" applyFill="1" applyBorder="1" applyAlignment="1">
      <alignment/>
    </xf>
    <xf numFmtId="0" fontId="0" fillId="0" borderId="0" xfId="0" applyFont="1" applyFill="1" applyBorder="1" applyAlignment="1">
      <alignment/>
    </xf>
    <xf numFmtId="0" fontId="12" fillId="0" borderId="0" xfId="0" applyFont="1" applyAlignment="1">
      <alignment/>
    </xf>
    <xf numFmtId="0" fontId="0" fillId="19" borderId="14" xfId="0" applyFont="1" applyFill="1" applyBorder="1" applyAlignment="1" applyProtection="1">
      <alignment/>
      <protection locked="0"/>
    </xf>
    <xf numFmtId="0" fontId="0" fillId="19" borderId="14" xfId="0" applyFont="1" applyFill="1" applyBorder="1" applyAlignment="1" applyProtection="1">
      <alignment horizontal="center"/>
      <protection locked="0"/>
    </xf>
    <xf numFmtId="21" fontId="0" fillId="19" borderId="14" xfId="0" applyNumberFormat="1" applyFill="1" applyBorder="1" applyAlignment="1" applyProtection="1">
      <alignment/>
      <protection locked="0"/>
    </xf>
    <xf numFmtId="0" fontId="0" fillId="19" borderId="14" xfId="0" applyFill="1" applyBorder="1" applyAlignment="1" applyProtection="1">
      <alignment/>
      <protection locked="0"/>
    </xf>
    <xf numFmtId="171" fontId="0" fillId="34" borderId="17" xfId="0" applyNumberFormat="1" applyFill="1" applyBorder="1" applyAlignment="1">
      <alignment horizontal="right"/>
    </xf>
    <xf numFmtId="171" fontId="0" fillId="34" borderId="18" xfId="0" applyNumberFormat="1" applyFill="1" applyBorder="1" applyAlignment="1">
      <alignment horizontal="right"/>
    </xf>
    <xf numFmtId="0" fontId="0" fillId="34" borderId="17" xfId="0" applyFill="1" applyBorder="1" applyAlignment="1">
      <alignment horizontal="right"/>
    </xf>
    <xf numFmtId="0" fontId="0" fillId="34" borderId="18" xfId="0" applyFill="1" applyBorder="1" applyAlignment="1">
      <alignment horizontal="right"/>
    </xf>
    <xf numFmtId="0" fontId="0" fillId="34" borderId="19" xfId="0" applyFill="1" applyBorder="1" applyAlignment="1">
      <alignment horizontal="right"/>
    </xf>
    <xf numFmtId="0" fontId="0" fillId="34" borderId="16" xfId="0" applyFill="1" applyBorder="1" applyAlignment="1">
      <alignment horizontal="righ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2</xdr:row>
      <xdr:rowOff>142875</xdr:rowOff>
    </xdr:from>
    <xdr:to>
      <xdr:col>15</xdr:col>
      <xdr:colOff>428625</xdr:colOff>
      <xdr:row>28</xdr:row>
      <xdr:rowOff>57150</xdr:rowOff>
    </xdr:to>
    <xdr:sp>
      <xdr:nvSpPr>
        <xdr:cNvPr id="1" name="Text Box 19"/>
        <xdr:cNvSpPr txBox="1">
          <a:spLocks noChangeArrowheads="1"/>
        </xdr:cNvSpPr>
      </xdr:nvSpPr>
      <xdr:spPr>
        <a:xfrm>
          <a:off x="8582025" y="466725"/>
          <a:ext cx="4581525" cy="5276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Liste déroulante dans la cellule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Dans le menu Données, cliquez sur </a:t>
          </a:r>
          <a:r>
            <a:rPr lang="en-US" cap="none" sz="1000" b="0" i="0" u="none" baseline="0">
              <a:solidFill>
                <a:srgbClr val="0000FF"/>
              </a:solidFill>
              <a:latin typeface="Arial"/>
              <a:ea typeface="Arial"/>
              <a:cs typeface="Arial"/>
            </a:rPr>
            <a:t>Validation</a:t>
          </a:r>
          <a:r>
            <a:rPr lang="en-US" cap="none" sz="1000" b="0" i="0" u="none" baseline="0">
              <a:solidFill>
                <a:srgbClr val="000000"/>
              </a:solidFill>
              <a:latin typeface="Arial"/>
              <a:ea typeface="Arial"/>
              <a:cs typeface="Arial"/>
            </a:rPr>
            <a:t>, puis sur l'onglet Options </a:t>
          </a:r>
          <a:r>
            <a:rPr lang="en-US" cap="none" sz="1000" b="0" i="0" u="none" baseline="0">
              <a:solidFill>
                <a:srgbClr val="0000FF"/>
              </a:solidFill>
              <a:latin typeface="Arial"/>
              <a:ea typeface="Arial"/>
              <a:cs typeface="Arial"/>
            </a:rPr>
            <a:t>(2007 : Données | Outils de données | Validation des données).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Dans la zone </a:t>
          </a:r>
          <a:r>
            <a:rPr lang="en-US" cap="none" sz="1000" b="0" i="0" u="none" baseline="0">
              <a:solidFill>
                <a:srgbClr val="FF0000"/>
              </a:solidFill>
              <a:latin typeface="Arial"/>
              <a:ea typeface="Arial"/>
              <a:cs typeface="Arial"/>
            </a:rPr>
            <a:t>Autoriser</a:t>
          </a:r>
          <a:r>
            <a:rPr lang="en-US" cap="none" sz="1000" b="0" i="0" u="none" baseline="0">
              <a:solidFill>
                <a:srgbClr val="000000"/>
              </a:solidFill>
              <a:latin typeface="Arial"/>
              <a:ea typeface="Arial"/>
              <a:cs typeface="Arial"/>
            </a:rPr>
            <a:t>, cliquez sur </a:t>
          </a:r>
          <a:r>
            <a:rPr lang="en-US" cap="none" sz="1000" b="0" i="0" u="none" baseline="0">
              <a:solidFill>
                <a:srgbClr val="FF0000"/>
              </a:solidFill>
              <a:latin typeface="Arial"/>
              <a:ea typeface="Arial"/>
              <a:cs typeface="Arial"/>
            </a:rPr>
            <a:t>Liste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Si la liste se trouve dans la même feuille de calcul, tapez une référence à votre liste dans la zone Source. 
</a:t>
          </a:r>
          <a:r>
            <a:rPr lang="en-US" cap="none" sz="1000" b="0" i="0" u="none" baseline="0">
              <a:solidFill>
                <a:srgbClr val="000000"/>
              </a:solidFill>
              <a:latin typeface="Arial"/>
              <a:ea typeface="Arial"/>
              <a:cs typeface="Arial"/>
            </a:rPr>
            <a:t>Si la liste se trouve ailleurs, tapez le </a:t>
          </a:r>
          <a:r>
            <a:rPr lang="en-US" cap="none" sz="1000" b="0" i="0" u="none" baseline="0">
              <a:solidFill>
                <a:srgbClr val="0000FF"/>
              </a:solidFill>
              <a:latin typeface="Arial"/>
              <a:ea typeface="Arial"/>
              <a:cs typeface="Arial"/>
            </a:rPr>
            <a:t>nom (2007 : Formules | Noms définis | Gestionnaire de noms) </a:t>
          </a:r>
          <a:r>
            <a:rPr lang="en-US" cap="none" sz="1000" b="0" i="0" u="none" baseline="0">
              <a:solidFill>
                <a:srgbClr val="000000"/>
              </a:solidFill>
              <a:latin typeface="Arial"/>
              <a:ea typeface="Arial"/>
              <a:cs typeface="Arial"/>
            </a:rPr>
            <a:t>que vous avez défini pour votre liste dans la zone Source.
</a:t>
          </a:r>
          <a:r>
            <a:rPr lang="en-US" cap="none" sz="1000" b="0" i="0" u="none" baseline="0">
              <a:solidFill>
                <a:srgbClr val="000000"/>
              </a:solidFill>
              <a:latin typeface="Arial"/>
              <a:ea typeface="Arial"/>
              <a:cs typeface="Arial"/>
            </a:rPr>
            <a:t>Assurez-vous que la référence ou le nom est précédé d'un signe égal (=).
</a:t>
          </a:r>
          <a:r>
            <a:rPr lang="en-US" cap="none" sz="1000" b="0" i="0" u="none" baseline="0">
              <a:solidFill>
                <a:srgbClr val="000000"/>
              </a:solidFill>
              <a:latin typeface="Arial"/>
              <a:ea typeface="Arial"/>
              <a:cs typeface="Arial"/>
            </a:rPr>
            <a:t>6. Assurez-vous que la case à cocher Liste déroulante dans la cellule est activée. 
</a:t>
          </a:r>
          <a:r>
            <a:rPr lang="en-US" cap="none" sz="1000" b="0" i="0" u="none" baseline="0">
              <a:solidFill>
                <a:srgbClr val="000000"/>
              </a:solidFill>
              <a:latin typeface="Arial"/>
              <a:ea typeface="Arial"/>
              <a:cs typeface="Arial"/>
            </a:rPr>
            <a:t>7. Indiquez si la cellule peut être vide : activez ou désactivez la case à cocher Ignorer si vide. 
</a:t>
          </a:r>
          <a:r>
            <a:rPr lang="en-US" cap="none" sz="1000" b="0" i="0" u="none" baseline="0">
              <a:solidFill>
                <a:srgbClr val="000000"/>
              </a:solidFill>
              <a:latin typeface="Arial"/>
              <a:ea typeface="Arial"/>
              <a:cs typeface="Arial"/>
            </a:rPr>
            <a:t>8. Pour afficher des instructions de saisie supplémentaires lorsque vous cliquez sur la cellule, cliquez sur l'onglet Message de saisie, assurez-vous que la case à cocher Quand la cellule est sélectionnée est activée, puis indiquez un titre et du texte pour le message. 
</a:t>
          </a:r>
          <a:r>
            <a:rPr lang="en-US" cap="none" sz="1000" b="0" i="0" u="none" baseline="0">
              <a:solidFill>
                <a:srgbClr val="000000"/>
              </a:solidFill>
              <a:latin typeface="Arial"/>
              <a:ea typeface="Arial"/>
              <a:cs typeface="Arial"/>
            </a:rPr>
            <a:t>9. Indiquez la façon dont Microsoft Excel doit répondre à des données non valides. 
</a:t>
          </a:r>
          <a:r>
            <a:rPr lang="en-US" cap="none" sz="1000" b="0" i="0" u="none" baseline="0">
              <a:solidFill>
                <a:srgbClr val="000000"/>
              </a:solidFill>
              <a:latin typeface="Arial"/>
              <a:ea typeface="Arial"/>
              <a:cs typeface="Arial"/>
            </a:rPr>
            <a:t>       Procédure
</a:t>
          </a:r>
          <a:r>
            <a:rPr lang="en-US" cap="none" sz="1000" b="0" i="0" u="none" baseline="0">
              <a:solidFill>
                <a:srgbClr val="000000"/>
              </a:solidFill>
              <a:latin typeface="Arial"/>
              <a:ea typeface="Arial"/>
              <a:cs typeface="Arial"/>
            </a:rPr>
            <a:t>      1. Cliquez sur l'onglet Alerte d'erreur, et assurez-vous que la case à cocher Quand les données non valides sont tapées est activée.
</a:t>
          </a:r>
          <a:r>
            <a:rPr lang="en-US" cap="none" sz="1000" b="0" i="0" u="none" baseline="0">
              <a:solidFill>
                <a:srgbClr val="000000"/>
              </a:solidFill>
              <a:latin typeface="Arial"/>
              <a:ea typeface="Arial"/>
              <a:cs typeface="Arial"/>
            </a:rPr>
            <a:t>      2. Sélectionnez l'une des options suivantes pour la zone Style :
</a:t>
          </a:r>
          <a:r>
            <a:rPr lang="en-US" cap="none" sz="1000" b="0" i="0" u="none" baseline="0">
              <a:solidFill>
                <a:srgbClr val="000000"/>
              </a:solidFill>
              <a:latin typeface="Arial"/>
              <a:ea typeface="Arial"/>
              <a:cs typeface="Arial"/>
            </a:rPr>
            <a:t>      Pour afficher un message d'informations qui n'empêche pas la saisie de données non valides, cliquez sur Informations.
</a:t>
          </a:r>
          <a:r>
            <a:rPr lang="en-US" cap="none" sz="1000" b="0" i="0" u="none" baseline="0">
              <a:solidFill>
                <a:srgbClr val="000000"/>
              </a:solidFill>
              <a:latin typeface="Arial"/>
              <a:ea typeface="Arial"/>
              <a:cs typeface="Arial"/>
            </a:rPr>
            <a:t>      Pour afficher un message d'avertissement qui n'empêche pas la saisie des données non valides, cliquez sur Avertissement.
</a:t>
          </a:r>
          <a:r>
            <a:rPr lang="en-US" cap="none" sz="1000" b="0" i="0" u="none" baseline="0">
              <a:solidFill>
                <a:srgbClr val="000000"/>
              </a:solidFill>
              <a:latin typeface="Arial"/>
              <a:ea typeface="Arial"/>
              <a:cs typeface="Arial"/>
            </a:rPr>
            <a:t>      Pour empêcher la saisie des données non valides, cliquez sur Arrêt.
</a:t>
          </a:r>
          <a:r>
            <a:rPr lang="en-US" cap="none" sz="1000" b="0" i="0" u="none" baseline="0">
              <a:solidFill>
                <a:srgbClr val="000000"/>
              </a:solidFill>
              <a:latin typeface="Arial"/>
              <a:ea typeface="Arial"/>
              <a:cs typeface="Arial"/>
            </a:rPr>
            <a:t>     3. Indiquez un titre et du texte pour le message (jusqu'à 225 caractères).</a:t>
          </a:r>
        </a:p>
      </xdr:txBody>
    </xdr:sp>
    <xdr:clientData/>
  </xdr:twoCellAnchor>
  <xdr:twoCellAnchor>
    <xdr:from>
      <xdr:col>1</xdr:col>
      <xdr:colOff>638175</xdr:colOff>
      <xdr:row>19</xdr:row>
      <xdr:rowOff>95250</xdr:rowOff>
    </xdr:from>
    <xdr:to>
      <xdr:col>4</xdr:col>
      <xdr:colOff>257175</xdr:colOff>
      <xdr:row>31</xdr:row>
      <xdr:rowOff>57150</xdr:rowOff>
    </xdr:to>
    <xdr:sp>
      <xdr:nvSpPr>
        <xdr:cNvPr id="2" name="Text Box 23"/>
        <xdr:cNvSpPr txBox="1">
          <a:spLocks noChangeArrowheads="1"/>
        </xdr:cNvSpPr>
      </xdr:nvSpPr>
      <xdr:spPr>
        <a:xfrm>
          <a:off x="1400175" y="4324350"/>
          <a:ext cx="320992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FF"/>
              </a:solidFill>
              <a:latin typeface="Arial"/>
              <a:ea typeface="Arial"/>
              <a:cs typeface="Arial"/>
            </a:rPr>
            <a:t>1 - définir la longueur du tour
</a:t>
          </a:r>
          <a:r>
            <a:rPr lang="en-US" cap="none" sz="800" b="0" i="0" u="none" baseline="0">
              <a:solidFill>
                <a:srgbClr val="0000FF"/>
              </a:solidFill>
              <a:latin typeface="Arial"/>
              <a:ea typeface="Arial"/>
              <a:cs typeface="Arial"/>
            </a:rPr>
            <a:t>2 - définir le nb d'intervalles en créant une liste déroulante dans la cellule
</a:t>
          </a:r>
          <a:r>
            <a:rPr lang="en-US" cap="none" sz="800" b="0" i="0" u="none" baseline="0">
              <a:solidFill>
                <a:srgbClr val="0000FF"/>
              </a:solidFill>
              <a:latin typeface="Arial"/>
              <a:ea typeface="Arial"/>
              <a:cs typeface="Arial"/>
            </a:rPr>
            <a:t>3 - recherche valeur de l'intervalle en s'appuyant sur une zone de recherche.
</a:t>
          </a:r>
          <a:r>
            <a:rPr lang="en-US" cap="none" sz="800" b="0" i="0" u="none" baseline="0">
              <a:solidFill>
                <a:srgbClr val="0000FF"/>
              </a:solidFill>
              <a:latin typeface="Arial"/>
              <a:ea typeface="Arial"/>
              <a:cs typeface="Arial"/>
            </a:rPr>
            <a:t>4 - déterminer une vitesse de course avec barre de défilement
</a:t>
          </a:r>
          <a:r>
            <a:rPr lang="en-US" cap="none" sz="800" b="0" i="0" u="none" baseline="0">
              <a:solidFill>
                <a:srgbClr val="0000FF"/>
              </a:solidFill>
              <a:latin typeface="Arial"/>
              <a:ea typeface="Arial"/>
              <a:cs typeface="Arial"/>
            </a:rPr>
            <a:t>5 - déterminer le nombre de tours à réaliser avec un compteur (idem nb intervalles)
</a:t>
          </a:r>
          <a:r>
            <a:rPr lang="en-US" cap="none" sz="800" b="0" i="0" u="none" baseline="0">
              <a:solidFill>
                <a:srgbClr val="0000FF"/>
              </a:solidFill>
              <a:latin typeface="Arial"/>
              <a:ea typeface="Arial"/>
              <a:cs typeface="Arial"/>
            </a:rPr>
            <a:t>6 - calculer la vitesse en m/s
</a:t>
          </a:r>
          <a:r>
            <a:rPr lang="en-US" cap="none" sz="800" b="0" i="0" u="none" baseline="0">
              <a:solidFill>
                <a:srgbClr val="0000FF"/>
              </a:solidFill>
              <a:latin typeface="Arial"/>
              <a:ea typeface="Arial"/>
              <a:cs typeface="Arial"/>
            </a:rPr>
            <a:t>7 - temps de passage au premier intervalle
</a:t>
          </a:r>
          <a:r>
            <a:rPr lang="en-US" cap="none" sz="800" b="0" i="0" u="none" baseline="0">
              <a:solidFill>
                <a:srgbClr val="0000FF"/>
              </a:solidFill>
              <a:latin typeface="Arial"/>
              <a:ea typeface="Arial"/>
              <a:cs typeface="Arial"/>
            </a:rPr>
            <a:t>8 - distance à parcourir
</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
</a:t>
          </a:r>
        </a:p>
      </xdr:txBody>
    </xdr:sp>
    <xdr:clientData/>
  </xdr:twoCellAnchor>
  <xdr:twoCellAnchor>
    <xdr:from>
      <xdr:col>6</xdr:col>
      <xdr:colOff>133350</xdr:colOff>
      <xdr:row>9</xdr:row>
      <xdr:rowOff>133350</xdr:rowOff>
    </xdr:from>
    <xdr:to>
      <xdr:col>8</xdr:col>
      <xdr:colOff>657225</xdr:colOff>
      <xdr:row>11</xdr:row>
      <xdr:rowOff>19050</xdr:rowOff>
    </xdr:to>
    <xdr:sp>
      <xdr:nvSpPr>
        <xdr:cNvPr id="3" name="Text Box 26"/>
        <xdr:cNvSpPr txBox="1">
          <a:spLocks noChangeArrowheads="1"/>
        </xdr:cNvSpPr>
      </xdr:nvSpPr>
      <xdr:spPr>
        <a:xfrm>
          <a:off x="6010275" y="2381250"/>
          <a:ext cx="2047875"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Temps =((C13/1000)/C5)*F11</a:t>
          </a:r>
        </a:p>
      </xdr:txBody>
    </xdr:sp>
    <xdr:clientData/>
  </xdr:twoCellAnchor>
  <xdr:twoCellAnchor>
    <xdr:from>
      <xdr:col>3</xdr:col>
      <xdr:colOff>76200</xdr:colOff>
      <xdr:row>14</xdr:row>
      <xdr:rowOff>152400</xdr:rowOff>
    </xdr:from>
    <xdr:to>
      <xdr:col>5</xdr:col>
      <xdr:colOff>247650</xdr:colOff>
      <xdr:row>16</xdr:row>
      <xdr:rowOff>38100</xdr:rowOff>
    </xdr:to>
    <xdr:sp>
      <xdr:nvSpPr>
        <xdr:cNvPr id="4" name="Text Box 27"/>
        <xdr:cNvSpPr txBox="1">
          <a:spLocks noChangeArrowheads="1"/>
        </xdr:cNvSpPr>
      </xdr:nvSpPr>
      <xdr:spPr>
        <a:xfrm>
          <a:off x="2695575" y="3571875"/>
          <a:ext cx="2667000"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Vitesse =((C13/1000)/(C14/F11))*10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xdr:row>
      <xdr:rowOff>0</xdr:rowOff>
    </xdr:from>
    <xdr:ext cx="3457575" cy="1819275"/>
    <xdr:sp>
      <xdr:nvSpPr>
        <xdr:cNvPr id="1" name="ZoneTexte 1"/>
        <xdr:cNvSpPr txBox="1">
          <a:spLocks noChangeArrowheads="1"/>
        </xdr:cNvSpPr>
      </xdr:nvSpPr>
      <xdr:spPr>
        <a:xfrm>
          <a:off x="7172325" y="400050"/>
          <a:ext cx="3457575" cy="1819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Sub Macro2()</a:t>
          </a:r>
          <a:r>
            <a:rPr lang="en-US" cap="none" sz="1100" b="0" i="0" u="none" baseline="0">
              <a:solidFill>
                <a:srgbClr val="FF0000"/>
              </a:solidFill>
              <a:latin typeface="Calibri"/>
              <a:ea typeface="Calibri"/>
              <a:cs typeface="Calibri"/>
            </a:rPr>
            <a:t>'écrire Sylvain dans une cellule à fond jaune
</a:t>
          </a:r>
          <a:r>
            <a:rPr lang="en-US" cap="none" sz="1100" b="0" i="0" u="none" baseline="0">
              <a:solidFill>
                <a:srgbClr val="000000"/>
              </a:solidFill>
              <a:latin typeface="Calibri"/>
              <a:ea typeface="Calibri"/>
              <a:cs typeface="Calibri"/>
            </a:rPr>
            <a:t>  '  Range("E6").Select
</a:t>
          </a:r>
          <a:r>
            <a:rPr lang="en-US" cap="none" sz="1100" b="0" i="0" u="none" baseline="0">
              <a:solidFill>
                <a:srgbClr val="000000"/>
              </a:solidFill>
              <a:latin typeface="Calibri"/>
              <a:ea typeface="Calibri"/>
              <a:cs typeface="Calibri"/>
            </a:rPr>
            <a:t>    ActiveCell.FormulaR1C1 = "sylvain"
</a:t>
          </a:r>
          <a:r>
            <a:rPr lang="en-US" cap="none" sz="1100" b="0" i="0" u="none" baseline="0">
              <a:solidFill>
                <a:srgbClr val="000000"/>
              </a:solidFill>
              <a:latin typeface="Calibri"/>
              <a:ea typeface="Calibri"/>
              <a:cs typeface="Calibri"/>
            </a:rPr>
            <a:t>   ' Range("E6").Select
</a:t>
          </a:r>
          <a:r>
            <a:rPr lang="en-US" cap="none" sz="1100" b="0" i="0" u="none" baseline="0">
              <a:solidFill>
                <a:srgbClr val="000000"/>
              </a:solidFill>
              <a:latin typeface="Calibri"/>
              <a:ea typeface="Calibri"/>
              <a:cs typeface="Calibri"/>
            </a:rPr>
            <a:t>    Selection.Font.ColorIndex = 53
</a:t>
          </a:r>
          <a:r>
            <a:rPr lang="en-US" cap="none" sz="1100" b="0" i="0" u="none" baseline="0">
              <a:solidFill>
                <a:srgbClr val="000000"/>
              </a:solidFill>
              <a:latin typeface="Calibri"/>
              <a:ea typeface="Calibri"/>
              <a:cs typeface="Calibri"/>
            </a:rPr>
            <a:t>    With Selection.Interior
</a:t>
          </a:r>
          <a:r>
            <a:rPr lang="en-US" cap="none" sz="1100" b="0" i="0" u="none" baseline="0">
              <a:solidFill>
                <a:srgbClr val="000000"/>
              </a:solidFill>
              <a:latin typeface="Calibri"/>
              <a:ea typeface="Calibri"/>
              <a:cs typeface="Calibri"/>
            </a:rPr>
            <a:t>        .ColorIndex = 6
</a:t>
          </a:r>
          <a:r>
            <a:rPr lang="en-US" cap="none" sz="1100" b="0" i="0" u="none" baseline="0">
              <a:solidFill>
                <a:srgbClr val="000000"/>
              </a:solidFill>
              <a:latin typeface="Calibri"/>
              <a:ea typeface="Calibri"/>
              <a:cs typeface="Calibri"/>
            </a:rPr>
            <a:t>        .Pattern = xlSolid
</a:t>
          </a:r>
          <a:r>
            <a:rPr lang="en-US" cap="none" sz="1100" b="0" i="0" u="none" baseline="0">
              <a:solidFill>
                <a:srgbClr val="000000"/>
              </a:solidFill>
              <a:latin typeface="Calibri"/>
              <a:ea typeface="Calibri"/>
              <a:cs typeface="Calibri"/>
            </a:rPr>
            <a:t>    End With
</a:t>
          </a:r>
          <a:r>
            <a:rPr lang="en-US" cap="none" sz="1100" b="0" i="0" u="none" baseline="0">
              <a:solidFill>
                <a:srgbClr val="000000"/>
              </a:solidFill>
              <a:latin typeface="Calibri"/>
              <a:ea typeface="Calibri"/>
              <a:cs typeface="Calibri"/>
            </a:rPr>
            <a:t>End Sub</a:t>
          </a:r>
        </a:p>
      </xdr:txBody>
    </xdr:sp>
    <xdr:clientData/>
  </xdr:oneCellAnchor>
  <xdr:oneCellAnchor>
    <xdr:from>
      <xdr:col>9</xdr:col>
      <xdr:colOff>0</xdr:colOff>
      <xdr:row>13</xdr:row>
      <xdr:rowOff>0</xdr:rowOff>
    </xdr:from>
    <xdr:ext cx="2676525" cy="1466850"/>
    <xdr:sp>
      <xdr:nvSpPr>
        <xdr:cNvPr id="2" name="ZoneTexte 2"/>
        <xdr:cNvSpPr txBox="1">
          <a:spLocks noChangeArrowheads="1"/>
        </xdr:cNvSpPr>
      </xdr:nvSpPr>
      <xdr:spPr>
        <a:xfrm>
          <a:off x="7172325" y="2381250"/>
          <a:ext cx="2676525" cy="1466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Sub Macro3()</a:t>
          </a:r>
          <a:r>
            <a:rPr lang="en-US" cap="none" sz="1100" b="0" i="0" u="none" baseline="0">
              <a:solidFill>
                <a:srgbClr val="FF0000"/>
              </a:solidFill>
              <a:latin typeface="Calibri"/>
              <a:ea typeface="Calibri"/>
              <a:cs typeface="Calibri"/>
            </a:rPr>
            <a:t>'effacer</a:t>
          </a:r>
          <a:r>
            <a:rPr lang="en-US" cap="none" sz="1100" b="0" i="0" u="none" baseline="0">
              <a:solidFill>
                <a:srgbClr val="FF0000"/>
              </a:solidFill>
              <a:latin typeface="Calibri"/>
              <a:ea typeface="Calibri"/>
              <a:cs typeface="Calibri"/>
            </a:rPr>
            <a:t> contenu et formatage</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Selection.ClearContents
</a:t>
          </a:r>
          <a:r>
            <a:rPr lang="en-US" cap="none" sz="1100" b="0" i="0" u="none" baseline="0">
              <a:solidFill>
                <a:srgbClr val="000000"/>
              </a:solidFill>
              <a:latin typeface="Calibri"/>
              <a:ea typeface="Calibri"/>
              <a:cs typeface="Calibri"/>
            </a:rPr>
            <a:t>        With Selection.Interior
</a:t>
          </a:r>
          <a:r>
            <a:rPr lang="en-US" cap="none" sz="1100" b="0" i="0" u="none" baseline="0">
              <a:solidFill>
                <a:srgbClr val="000000"/>
              </a:solidFill>
              <a:latin typeface="Calibri"/>
              <a:ea typeface="Calibri"/>
              <a:cs typeface="Calibri"/>
            </a:rPr>
            <a:t>        .Pattern = xlNone
</a:t>
          </a:r>
          <a:r>
            <a:rPr lang="en-US" cap="none" sz="1100" b="0" i="0" u="none" baseline="0">
              <a:solidFill>
                <a:srgbClr val="000000"/>
              </a:solidFill>
              <a:latin typeface="Calibri"/>
              <a:ea typeface="Calibri"/>
              <a:cs typeface="Calibri"/>
            </a:rPr>
            <a:t>        .TintAndShade = 0
</a:t>
          </a:r>
          <a:r>
            <a:rPr lang="en-US" cap="none" sz="1100" b="0" i="0" u="none" baseline="0">
              <a:solidFill>
                <a:srgbClr val="000000"/>
              </a:solidFill>
              <a:latin typeface="Calibri"/>
              <a:ea typeface="Calibri"/>
              <a:cs typeface="Calibri"/>
            </a:rPr>
            <a:t>        .PatternTintAndShade = 0
</a:t>
          </a:r>
          <a:r>
            <a:rPr lang="en-US" cap="none" sz="1100" b="0" i="0" u="none" baseline="0">
              <a:solidFill>
                <a:srgbClr val="000000"/>
              </a:solidFill>
              <a:latin typeface="Calibri"/>
              <a:ea typeface="Calibri"/>
              <a:cs typeface="Calibri"/>
            </a:rPr>
            <a:t>    End With
</a:t>
          </a:r>
          <a:r>
            <a:rPr lang="en-US" cap="none" sz="1100" b="0" i="0" u="none" baseline="0">
              <a:solidFill>
                <a:srgbClr val="000000"/>
              </a:solidFill>
              <a:latin typeface="Calibri"/>
              <a:ea typeface="Calibri"/>
              <a:cs typeface="Calibri"/>
            </a:rPr>
            <a:t>End Sub</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1</xdr:row>
      <xdr:rowOff>133350</xdr:rowOff>
    </xdr:from>
    <xdr:ext cx="4638675" cy="3086100"/>
    <xdr:sp>
      <xdr:nvSpPr>
        <xdr:cNvPr id="1" name="ZoneTexte 1"/>
        <xdr:cNvSpPr txBox="1">
          <a:spLocks noChangeArrowheads="1"/>
        </xdr:cNvSpPr>
      </xdr:nvSpPr>
      <xdr:spPr>
        <a:xfrm>
          <a:off x="5362575" y="295275"/>
          <a:ext cx="4638675" cy="3086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Sub score()</a:t>
          </a:r>
          <a:r>
            <a:rPr lang="en-US" cap="none" sz="1100" b="0" i="0" u="none" baseline="0">
              <a:solidFill>
                <a:srgbClr val="FF0000"/>
              </a:solidFill>
              <a:latin typeface="Calibri"/>
              <a:ea typeface="Calibri"/>
              <a:cs typeface="Calibri"/>
            </a:rPr>
            <a:t>'disque vert
</a:t>
          </a:r>
          <a:r>
            <a:rPr lang="en-US" cap="none" sz="1100" b="0" i="0" u="none" baseline="0">
              <a:solidFill>
                <a:srgbClr val="000000"/>
              </a:solidFill>
              <a:latin typeface="Calibri"/>
              <a:ea typeface="Calibri"/>
              <a:cs typeface="Calibri"/>
            </a:rPr>
            <a:t>'déclarer une variable
</a:t>
          </a:r>
          <a:r>
            <a:rPr lang="en-US" cap="none" sz="1100" b="0" i="0" u="none" baseline="0">
              <a:solidFill>
                <a:srgbClr val="000000"/>
              </a:solidFill>
              <a:latin typeface="Calibri"/>
              <a:ea typeface="Calibri"/>
              <a:cs typeface="Calibri"/>
            </a:rPr>
            <a:t>Dim var, var1
</a:t>
          </a:r>
          <a:r>
            <a:rPr lang="en-US" cap="none" sz="1100" b="0" i="0" u="none" baseline="0">
              <a:solidFill>
                <a:srgbClr val="000000"/>
              </a:solidFill>
              <a:latin typeface="Calibri"/>
              <a:ea typeface="Calibri"/>
              <a:cs typeface="Calibri"/>
            </a:rPr>
            <a:t>'localiser la variable
</a:t>
          </a:r>
          <a:r>
            <a:rPr lang="en-US" cap="none" sz="1100" b="0" i="0" u="none" baseline="0">
              <a:solidFill>
                <a:srgbClr val="000000"/>
              </a:solidFill>
              <a:latin typeface="Calibri"/>
              <a:ea typeface="Calibri"/>
              <a:cs typeface="Calibri"/>
            </a:rPr>
            <a:t>var = Sheets(4).Range("A1").Value
</a:t>
          </a:r>
          <a:r>
            <a:rPr lang="en-US" cap="none" sz="1100" b="0" i="0" u="none" baseline="0">
              <a:solidFill>
                <a:srgbClr val="000000"/>
              </a:solidFill>
              <a:latin typeface="Calibri"/>
              <a:ea typeface="Calibri"/>
              <a:cs typeface="Calibri"/>
            </a:rPr>
            <a:t>var1 = Sheets(4).Range("C1").Value
</a:t>
          </a:r>
          <a:r>
            <a:rPr lang="en-US" cap="none" sz="1100" b="0" i="0" u="none" baseline="0">
              <a:solidFill>
                <a:srgbClr val="000000"/>
              </a:solidFill>
              <a:latin typeface="Calibri"/>
              <a:ea typeface="Calibri"/>
              <a:cs typeface="Calibri"/>
            </a:rPr>
            <a:t>'MsgBox (var + 1 &amp; " à " &amp; var1)
</a:t>
          </a:r>
          <a:r>
            <a:rPr lang="en-US" cap="none" sz="1100" b="0" i="0" u="none" baseline="0">
              <a:solidFill>
                <a:srgbClr val="000000"/>
              </a:solidFill>
              <a:latin typeface="Calibri"/>
              <a:ea typeface="Calibri"/>
              <a:cs typeface="Calibri"/>
            </a:rPr>
            <a:t>'calcul
</a:t>
          </a:r>
          <a:r>
            <a:rPr lang="en-US" cap="none" sz="1100" b="0" i="0" u="none" baseline="0">
              <a:solidFill>
                <a:srgbClr val="000000"/>
              </a:solidFill>
              <a:latin typeface="Calibri"/>
              <a:ea typeface="Calibri"/>
              <a:cs typeface="Calibri"/>
            </a:rPr>
            <a:t>var = var + 1
</a:t>
          </a:r>
          <a:r>
            <a:rPr lang="en-US" cap="none" sz="1100" b="0" i="0" u="none" baseline="0">
              <a:solidFill>
                <a:srgbClr val="000000"/>
              </a:solidFill>
              <a:latin typeface="Calibri"/>
              <a:ea typeface="Calibri"/>
              <a:cs typeface="Calibri"/>
            </a:rPr>
            <a:t>'résultat
</a:t>
          </a:r>
          <a:r>
            <a:rPr lang="en-US" cap="none" sz="1100" b="0" i="0" u="none" baseline="0">
              <a:solidFill>
                <a:srgbClr val="000000"/>
              </a:solidFill>
              <a:latin typeface="Calibri"/>
              <a:ea typeface="Calibri"/>
              <a:cs typeface="Calibri"/>
            </a:rPr>
            <a:t>Sheets("macro").Range("A1").Value = var
</a:t>
          </a:r>
          <a:r>
            <a:rPr lang="en-US" cap="none" sz="1100" b="0" i="0" u="none" baseline="0">
              <a:solidFill>
                <a:srgbClr val="000000"/>
              </a:solidFill>
              <a:latin typeface="Calibri"/>
              <a:ea typeface="Calibri"/>
              <a:cs typeface="Calibri"/>
            </a:rPr>
            <a:t>'résultat si vert atteint le score 5
</a:t>
          </a:r>
          <a:r>
            <a:rPr lang="en-US" cap="none" sz="1100" b="0" i="0" u="none" baseline="0">
              <a:solidFill>
                <a:srgbClr val="000000"/>
              </a:solidFill>
              <a:latin typeface="Calibri"/>
              <a:ea typeface="Calibri"/>
              <a:cs typeface="Calibri"/>
            </a:rPr>
            <a:t>    If var = 5 Then
</a:t>
          </a:r>
          <a:r>
            <a:rPr lang="en-US" cap="none" sz="1100" b="0" i="0" u="none" baseline="0">
              <a:solidFill>
                <a:srgbClr val="000000"/>
              </a:solidFill>
              <a:latin typeface="Calibri"/>
              <a:ea typeface="Calibri"/>
              <a:cs typeface="Calibri"/>
            </a:rPr>
            <a:t>        MsgBox "le joueur VERT a gagné 5 points à " &amp; var1, vbOKOnly, "Résultats"
</a:t>
          </a:r>
          <a:r>
            <a:rPr lang="en-US" cap="none" sz="1100" b="0" i="0" u="none" baseline="0">
              <a:solidFill>
                <a:srgbClr val="000000"/>
              </a:solidFill>
              <a:latin typeface="Calibri"/>
              <a:ea typeface="Calibri"/>
              <a:cs typeface="Calibri"/>
            </a:rPr>
            <a:t>    End If
</a:t>
          </a:r>
          <a:r>
            <a:rPr lang="en-US" cap="none" sz="1100" b="0" i="0" u="none" baseline="0">
              <a:solidFill>
                <a:srgbClr val="000000"/>
              </a:solidFill>
              <a:latin typeface="Calibri"/>
              <a:ea typeface="Calibri"/>
              <a:cs typeface="Calibri"/>
            </a:rPr>
            <a:t>End Sub</a:t>
          </a:r>
        </a:p>
      </xdr:txBody>
    </xdr:sp>
    <xdr:clientData/>
  </xdr:oneCellAnchor>
  <xdr:oneCellAnchor>
    <xdr:from>
      <xdr:col>7</xdr:col>
      <xdr:colOff>38100</xdr:colOff>
      <xdr:row>20</xdr:row>
      <xdr:rowOff>38100</xdr:rowOff>
    </xdr:from>
    <xdr:ext cx="4657725" cy="3276600"/>
    <xdr:sp>
      <xdr:nvSpPr>
        <xdr:cNvPr id="2" name="ZoneTexte 4"/>
        <xdr:cNvSpPr txBox="1">
          <a:spLocks noChangeArrowheads="1"/>
        </xdr:cNvSpPr>
      </xdr:nvSpPr>
      <xdr:spPr>
        <a:xfrm>
          <a:off x="5372100" y="3276600"/>
          <a:ext cx="4657725" cy="3276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Sub jaune()</a:t>
          </a:r>
          <a:r>
            <a:rPr lang="en-US" cap="none" sz="1100" b="0" i="0" u="none" baseline="0">
              <a:solidFill>
                <a:srgbClr val="FF0000"/>
              </a:solidFill>
              <a:latin typeface="Calibri"/>
              <a:ea typeface="Calibri"/>
              <a:cs typeface="Calibri"/>
            </a:rPr>
            <a:t>'disque jaune
</a:t>
          </a:r>
          <a:r>
            <a:rPr lang="en-US" cap="none" sz="1100" b="0" i="0" u="none" baseline="0">
              <a:solidFill>
                <a:srgbClr val="000000"/>
              </a:solidFill>
              <a:latin typeface="Calibri"/>
              <a:ea typeface="Calibri"/>
              <a:cs typeface="Calibri"/>
            </a:rPr>
            <a:t>'déclarer une variable
</a:t>
          </a:r>
          <a:r>
            <a:rPr lang="en-US" cap="none" sz="1100" b="0" i="0" u="none" baseline="0">
              <a:solidFill>
                <a:srgbClr val="000000"/>
              </a:solidFill>
              <a:latin typeface="Calibri"/>
              <a:ea typeface="Calibri"/>
              <a:cs typeface="Calibri"/>
            </a:rPr>
            <a:t>Dim var, var1
</a:t>
          </a:r>
          <a:r>
            <a:rPr lang="en-US" cap="none" sz="1100" b="0" i="0" u="none" baseline="0">
              <a:solidFill>
                <a:srgbClr val="000000"/>
              </a:solidFill>
              <a:latin typeface="Calibri"/>
              <a:ea typeface="Calibri"/>
              <a:cs typeface="Calibri"/>
            </a:rPr>
            <a:t>'localiser la variable
</a:t>
          </a:r>
          <a:r>
            <a:rPr lang="en-US" cap="none" sz="1100" b="0" i="0" u="none" baseline="0">
              <a:solidFill>
                <a:srgbClr val="000000"/>
              </a:solidFill>
              <a:latin typeface="Calibri"/>
              <a:ea typeface="Calibri"/>
              <a:cs typeface="Calibri"/>
            </a:rPr>
            <a:t>var = Sheets(4).Range("A1").Value
</a:t>
          </a:r>
          <a:r>
            <a:rPr lang="en-US" cap="none" sz="1100" b="0" i="0" u="none" baseline="0">
              <a:solidFill>
                <a:srgbClr val="000000"/>
              </a:solidFill>
              <a:latin typeface="Calibri"/>
              <a:ea typeface="Calibri"/>
              <a:cs typeface="Calibri"/>
            </a:rPr>
            <a:t>var1 = Sheets(4).Range("C1").Value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
</a:t>
          </a:r>
          <a:r>
            <a:rPr lang="en-US" cap="none" sz="1100" b="0" i="0" u="none" baseline="0">
              <a:solidFill>
                <a:srgbClr val="000000"/>
              </a:solidFill>
              <a:latin typeface="Calibri"/>
              <a:ea typeface="Calibri"/>
              <a:cs typeface="Calibri"/>
            </a:rPr>
            <a:t>var1 = var1 + 1
</a:t>
          </a:r>
          <a:r>
            <a:rPr lang="en-US" cap="none" sz="1100" b="0" i="0" u="none" baseline="0">
              <a:solidFill>
                <a:srgbClr val="000000"/>
              </a:solidFill>
              <a:latin typeface="Calibri"/>
              <a:ea typeface="Calibri"/>
              <a:cs typeface="Calibri"/>
            </a:rPr>
            <a:t>MsgBox (var &amp; " à " &amp; var1)
</a:t>
          </a:r>
          <a:r>
            <a:rPr lang="en-US" cap="none" sz="1100" b="0" i="0" u="none" baseline="0">
              <a:solidFill>
                <a:srgbClr val="000000"/>
              </a:solidFill>
              <a:latin typeface="Calibri"/>
              <a:ea typeface="Calibri"/>
              <a:cs typeface="Calibri"/>
            </a:rPr>
            <a:t>'résultat
</a:t>
          </a:r>
          <a:r>
            <a:rPr lang="en-US" cap="none" sz="1100" b="0" i="0" u="none" baseline="0">
              <a:solidFill>
                <a:srgbClr val="000000"/>
              </a:solidFill>
              <a:latin typeface="Calibri"/>
              <a:ea typeface="Calibri"/>
              <a:cs typeface="Calibri"/>
            </a:rPr>
            <a:t>Sheets("macro").Range("C1").Value = var1
</a:t>
          </a:r>
          <a:r>
            <a:rPr lang="en-US" cap="none" sz="1100" b="0" i="0" u="none" baseline="0">
              <a:solidFill>
                <a:srgbClr val="000000"/>
              </a:solidFill>
              <a:latin typeface="Calibri"/>
              <a:ea typeface="Calibri"/>
              <a:cs typeface="Calibri"/>
            </a:rPr>
            <a:t>'résultat si jaune atteint le score 5
</a:t>
          </a:r>
          <a:r>
            <a:rPr lang="en-US" cap="none" sz="1100" b="0" i="0" u="none" baseline="0">
              <a:solidFill>
                <a:srgbClr val="000000"/>
              </a:solidFill>
              <a:latin typeface="Calibri"/>
              <a:ea typeface="Calibri"/>
              <a:cs typeface="Calibri"/>
            </a:rPr>
            <a:t>    If var1 = 5 Then
</a:t>
          </a:r>
          <a:r>
            <a:rPr lang="en-US" cap="none" sz="1100" b="0" i="0" u="none" baseline="0">
              <a:solidFill>
                <a:srgbClr val="000000"/>
              </a:solidFill>
              <a:latin typeface="Calibri"/>
              <a:ea typeface="Calibri"/>
              <a:cs typeface="Calibri"/>
            </a:rPr>
            <a:t>        MsgBox "le joueur JAUNE a gagné 5 points à " &amp; var, vbOKOnly, "Résultats"
</a:t>
          </a:r>
          <a:r>
            <a:rPr lang="en-US" cap="none" sz="1100" b="0" i="0" u="none" baseline="0">
              <a:solidFill>
                <a:srgbClr val="000000"/>
              </a:solidFill>
              <a:latin typeface="Calibri"/>
              <a:ea typeface="Calibri"/>
              <a:cs typeface="Calibri"/>
            </a:rPr>
            <a:t>    End If
</a:t>
          </a:r>
          <a:r>
            <a:rPr lang="en-US" cap="none" sz="1100" b="0" i="0" u="none" baseline="0">
              <a:solidFill>
                <a:srgbClr val="000000"/>
              </a:solidFill>
              <a:latin typeface="Calibri"/>
              <a:ea typeface="Calibri"/>
              <a:cs typeface="Calibri"/>
            </a:rPr>
            <a:t>End Sub</a:t>
          </a:r>
        </a:p>
      </xdr:txBody>
    </xdr:sp>
    <xdr:clientData/>
  </xdr:oneCellAnchor>
  <xdr:twoCellAnchor editAs="absolute">
    <xdr:from>
      <xdr:col>0</xdr:col>
      <xdr:colOff>238125</xdr:colOff>
      <xdr:row>4</xdr:row>
      <xdr:rowOff>19050</xdr:rowOff>
    </xdr:from>
    <xdr:to>
      <xdr:col>1</xdr:col>
      <xdr:colOff>381000</xdr:colOff>
      <xdr:row>9</xdr:row>
      <xdr:rowOff>114300</xdr:rowOff>
    </xdr:to>
    <xdr:sp macro="[0]!vert">
      <xdr:nvSpPr>
        <xdr:cNvPr id="3" name="Oval 1"/>
        <xdr:cNvSpPr>
          <a:spLocks/>
        </xdr:cNvSpPr>
      </xdr:nvSpPr>
      <xdr:spPr>
        <a:xfrm>
          <a:off x="238125" y="666750"/>
          <a:ext cx="904875" cy="904875"/>
        </a:xfrm>
        <a:prstGeom prst="ellipse">
          <a:avLst/>
        </a:prstGeom>
        <a:solidFill>
          <a:srgbClr val="00FF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171450</xdr:colOff>
      <xdr:row>4</xdr:row>
      <xdr:rowOff>38100</xdr:rowOff>
    </xdr:from>
    <xdr:to>
      <xdr:col>3</xdr:col>
      <xdr:colOff>314325</xdr:colOff>
      <xdr:row>9</xdr:row>
      <xdr:rowOff>133350</xdr:rowOff>
    </xdr:to>
    <xdr:sp macro="[0]!jaune">
      <xdr:nvSpPr>
        <xdr:cNvPr id="4" name="Oval 2"/>
        <xdr:cNvSpPr>
          <a:spLocks/>
        </xdr:cNvSpPr>
      </xdr:nvSpPr>
      <xdr:spPr>
        <a:xfrm>
          <a:off x="1695450" y="685800"/>
          <a:ext cx="904875" cy="904875"/>
        </a:xfrm>
        <a:prstGeom prst="ellipse">
          <a:avLst/>
        </a:prstGeom>
        <a:solidFill>
          <a:srgbClr val="FFFF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22</xdr:row>
      <xdr:rowOff>0</xdr:rowOff>
    </xdr:from>
    <xdr:to>
      <xdr:col>3</xdr:col>
      <xdr:colOff>0</xdr:colOff>
      <xdr:row>34</xdr:row>
      <xdr:rowOff>9525</xdr:rowOff>
    </xdr:to>
    <xdr:sp>
      <xdr:nvSpPr>
        <xdr:cNvPr id="5" name="Connecteur droit 9"/>
        <xdr:cNvSpPr>
          <a:spLocks/>
        </xdr:cNvSpPr>
      </xdr:nvSpPr>
      <xdr:spPr>
        <a:xfrm>
          <a:off x="2276475" y="3562350"/>
          <a:ext cx="9525" cy="1981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3</xdr:col>
      <xdr:colOff>0</xdr:colOff>
      <xdr:row>28</xdr:row>
      <xdr:rowOff>9525</xdr:rowOff>
    </xdr:to>
    <xdr:sp macro="[0]!balle">
      <xdr:nvSpPr>
        <xdr:cNvPr id="6" name="Rectangle 6"/>
        <xdr:cNvSpPr>
          <a:spLocks/>
        </xdr:cNvSpPr>
      </xdr:nvSpPr>
      <xdr:spPr>
        <a:xfrm>
          <a:off x="762000" y="3733800"/>
          <a:ext cx="1524000" cy="828675"/>
        </a:xfrm>
        <a:prstGeom prst="rect">
          <a:avLst/>
        </a:prstGeom>
        <a:blipFill>
          <a:blip r:embed="rId1">
            <a:alphaModFix amt="34000"/>
          </a:blip>
          <a:srcRect/>
          <a:stretch>
            <a:fillRect/>
          </a:stretch>
        </a:blip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2:K27"/>
  <sheetViews>
    <sheetView workbookViewId="0" topLeftCell="A1">
      <selection activeCell="F37" sqref="F37"/>
    </sheetView>
  </sheetViews>
  <sheetFormatPr defaultColWidth="11.421875" defaultRowHeight="12.75"/>
  <cols>
    <col min="1" max="1" width="29.7109375" style="0" bestFit="1" customWidth="1"/>
    <col min="2" max="2" width="3.00390625" style="0" customWidth="1"/>
    <col min="3" max="3" width="16.57421875" style="0" bestFit="1" customWidth="1"/>
    <col min="4" max="4" width="21.57421875" style="6" bestFit="1" customWidth="1"/>
    <col min="5" max="5" width="39.57421875" style="0" bestFit="1" customWidth="1"/>
    <col min="6" max="6" width="4.57421875" style="0" bestFit="1" customWidth="1"/>
    <col min="8" max="8" width="37.421875" style="0" bestFit="1" customWidth="1"/>
  </cols>
  <sheetData>
    <row r="1" ht="12.75"/>
    <row r="2" ht="12.75">
      <c r="A2" t="s">
        <v>46</v>
      </c>
    </row>
    <row r="3" spans="7:9" ht="12.75">
      <c r="G3" s="32" t="s">
        <v>39</v>
      </c>
      <c r="H3" s="32"/>
      <c r="I3" s="32"/>
    </row>
    <row r="4" spans="3:10" ht="12.75">
      <c r="C4" s="2" t="s">
        <v>1</v>
      </c>
      <c r="E4" s="7" t="s">
        <v>6</v>
      </c>
      <c r="J4" s="32"/>
    </row>
    <row r="5" spans="1:11" ht="12.75">
      <c r="A5" t="s">
        <v>45</v>
      </c>
      <c r="C5" s="21"/>
      <c r="D5" s="22">
        <v>0.009641203703703704</v>
      </c>
      <c r="E5" s="8">
        <v>0.041666666666666664</v>
      </c>
      <c r="H5" t="s">
        <v>69</v>
      </c>
      <c r="I5" s="84"/>
      <c r="J5" s="34">
        <f>MINUTE(D5)*60+SECOND(D5)</f>
        <v>833</v>
      </c>
      <c r="K5" t="s">
        <v>40</v>
      </c>
    </row>
    <row r="6" spans="3:5" ht="12.75">
      <c r="C6" s="2" t="s">
        <v>2</v>
      </c>
      <c r="E6" s="6"/>
    </row>
    <row r="7" spans="1:10" ht="12.75">
      <c r="A7" t="s">
        <v>47</v>
      </c>
      <c r="C7" s="31" t="s">
        <v>5</v>
      </c>
      <c r="D7" s="20">
        <v>3600</v>
      </c>
      <c r="E7" s="6" t="str">
        <f>"Tu as couru "&amp;D7&amp;" mètres sur 4000m possible"</f>
        <v>Tu as couru 3600 mètres sur 4000m possible</v>
      </c>
      <c r="G7" s="83">
        <v>3500</v>
      </c>
      <c r="H7" t="s">
        <v>70</v>
      </c>
      <c r="I7" s="84"/>
      <c r="J7" s="51" t="s">
        <v>58</v>
      </c>
    </row>
    <row r="8" spans="3:10" ht="12.75">
      <c r="C8" s="2" t="s">
        <v>3</v>
      </c>
      <c r="E8" s="6" t="str">
        <f>IF(D7&lt;3000,"Passable",IF(D7&lt;3200,"Bien","Très Bien"))</f>
        <v>Très Bien</v>
      </c>
      <c r="J8" s="32"/>
    </row>
    <row r="9" spans="1:11" ht="12.75">
      <c r="A9" t="s">
        <v>48</v>
      </c>
      <c r="C9" s="31" t="s">
        <v>4</v>
      </c>
      <c r="D9" s="80">
        <f>(D7/1000)/(D5/E5)</f>
        <v>15.558223289315727</v>
      </c>
      <c r="E9" s="82" t="s">
        <v>66</v>
      </c>
      <c r="F9" s="33"/>
      <c r="H9" t="s">
        <v>71</v>
      </c>
      <c r="I9" s="84"/>
      <c r="J9" s="35">
        <f>(D7/J5)*3.6</f>
        <v>15.558223289315727</v>
      </c>
      <c r="K9" t="s">
        <v>42</v>
      </c>
    </row>
    <row r="10" spans="1:7" ht="12.75">
      <c r="A10" t="s">
        <v>50</v>
      </c>
      <c r="D10" s="81" t="str">
        <f>(D7/1000)/(D5/E5)&amp;" km/h"</f>
        <v>15,5582232893157 km/h</v>
      </c>
      <c r="E10" s="82" t="s">
        <v>67</v>
      </c>
      <c r="G10" s="32" t="s">
        <v>43</v>
      </c>
    </row>
    <row r="11" spans="1:7" ht="12.75">
      <c r="A11" t="s">
        <v>49</v>
      </c>
      <c r="D11" s="81" t="str">
        <f>ROUND((D7/1000)/(D5/E5),2)&amp;" km/h"</f>
        <v>15,56 km/h</v>
      </c>
      <c r="E11" s="82" t="s">
        <v>68</v>
      </c>
      <c r="G11" s="36" t="s">
        <v>44</v>
      </c>
    </row>
    <row r="12" ht="45.75" customHeight="1"/>
    <row r="13" ht="12.75"/>
    <row r="14" ht="12.75"/>
    <row r="15" ht="12.75"/>
    <row r="16" spans="3:9" ht="12.75">
      <c r="C16" s="49"/>
      <c r="D16" s="50"/>
      <c r="E16" s="49"/>
      <c r="G16" s="79"/>
      <c r="H16" s="79"/>
      <c r="I16" s="79"/>
    </row>
    <row r="17" spans="3:5" ht="12.75">
      <c r="C17" s="49"/>
      <c r="D17" s="50"/>
      <c r="E17" s="49"/>
    </row>
    <row r="18" spans="3:5" ht="12.75">
      <c r="C18" s="49"/>
      <c r="D18" s="50"/>
      <c r="E18" s="49"/>
    </row>
    <row r="19" spans="3:5" ht="12.75">
      <c r="C19" s="49"/>
      <c r="D19" s="50"/>
      <c r="E19" s="49"/>
    </row>
    <row r="20" spans="3:5" ht="12.75">
      <c r="C20" s="49"/>
      <c r="D20" s="50"/>
      <c r="E20" s="49"/>
    </row>
    <row r="21" spans="3:5" ht="12.75">
      <c r="C21" s="49"/>
      <c r="D21" s="50"/>
      <c r="E21" s="49"/>
    </row>
    <row r="22" spans="3:5" ht="12.75">
      <c r="C22" s="49"/>
      <c r="D22" s="50"/>
      <c r="E22" s="49"/>
    </row>
    <row r="23" spans="3:5" ht="12.75">
      <c r="C23" s="49"/>
      <c r="D23" s="50"/>
      <c r="E23" s="49"/>
    </row>
    <row r="24" spans="3:5" ht="12.75">
      <c r="C24" s="49"/>
      <c r="D24" s="50"/>
      <c r="E24" s="49"/>
    </row>
    <row r="25" spans="3:5" ht="12.75">
      <c r="C25" s="49"/>
      <c r="D25" s="50"/>
      <c r="E25" s="49"/>
    </row>
    <row r="26" spans="3:5" ht="12.75">
      <c r="C26" s="49"/>
      <c r="D26" s="50"/>
      <c r="E26" s="49"/>
    </row>
    <row r="27" spans="3:5" ht="12.75">
      <c r="C27" s="49"/>
      <c r="D27" s="50"/>
      <c r="E27" s="49"/>
    </row>
  </sheetData>
  <sheetProtection/>
  <dataValidations count="2">
    <dataValidation allowBlank="1" showInputMessage="1" showErrorMessage="1" prompt="Format :00:00" sqref="D5"/>
    <dataValidation allowBlank="1" showInputMessage="1" showErrorMessage="1" prompt="Indiquer la distance réalisée lors de l'épreuve..." sqref="D7"/>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4"/>
  <dimension ref="A1:F17"/>
  <sheetViews>
    <sheetView zoomScalePageLayoutView="0" workbookViewId="0" topLeftCell="B1">
      <selection activeCell="J28" sqref="J28"/>
    </sheetView>
  </sheetViews>
  <sheetFormatPr defaultColWidth="11.421875" defaultRowHeight="12.75"/>
  <cols>
    <col min="1" max="1" width="5.57421875" style="0" hidden="1" customWidth="1"/>
    <col min="2" max="2" width="8.57421875" style="0" customWidth="1"/>
  </cols>
  <sheetData>
    <row r="1" ht="12.75">
      <c r="B1" s="32" t="s">
        <v>55</v>
      </c>
    </row>
    <row r="2" spans="2:6" ht="12.75">
      <c r="B2" s="16" t="s">
        <v>54</v>
      </c>
      <c r="C2" s="63"/>
      <c r="D2" s="63"/>
      <c r="E2" s="63"/>
      <c r="F2" s="64"/>
    </row>
    <row r="3" spans="1:6" ht="24.75" customHeight="1">
      <c r="A3">
        <v>119</v>
      </c>
      <c r="B3" s="85">
        <f>A3/10</f>
        <v>11.9</v>
      </c>
      <c r="C3" s="56" t="s">
        <v>20</v>
      </c>
      <c r="D3" s="56"/>
      <c r="E3" s="56"/>
      <c r="F3" s="69"/>
    </row>
    <row r="4" spans="2:6" ht="24.75" customHeight="1">
      <c r="B4" s="68">
        <v>1370</v>
      </c>
      <c r="C4" s="56" t="s">
        <v>19</v>
      </c>
      <c r="D4" s="56"/>
      <c r="E4" s="56"/>
      <c r="F4" s="69"/>
    </row>
    <row r="5" spans="2:6" ht="12.75">
      <c r="B5" s="70">
        <v>0.041666666666666664</v>
      </c>
      <c r="C5" s="56" t="s">
        <v>18</v>
      </c>
      <c r="D5" s="56"/>
      <c r="E5" s="56"/>
      <c r="F5" s="69"/>
    </row>
    <row r="6" spans="2:6" ht="12.75">
      <c r="B6" s="68"/>
      <c r="C6" s="56"/>
      <c r="D6" s="56"/>
      <c r="E6" s="56"/>
      <c r="F6" s="69"/>
    </row>
    <row r="7" spans="2:6" ht="12.75">
      <c r="B7" s="71">
        <f>(B4*B5)/(B3*1000)</f>
        <v>0.004796918767507002</v>
      </c>
      <c r="C7" s="65" t="s">
        <v>21</v>
      </c>
      <c r="D7" s="65"/>
      <c r="E7" s="65"/>
      <c r="F7" s="66"/>
    </row>
    <row r="9" ht="12.75">
      <c r="B9" s="62" t="s">
        <v>62</v>
      </c>
    </row>
    <row r="10" spans="2:5" ht="24" customHeight="1">
      <c r="B10" s="85">
        <v>459</v>
      </c>
      <c r="C10" s="72" t="s">
        <v>40</v>
      </c>
      <c r="D10" s="73" t="s">
        <v>41</v>
      </c>
      <c r="E10" s="6" t="str">
        <f>INT(B10/60)&amp;" ' "&amp;ROUND(((B10/60)-INT(B10/60))*60,0)&amp;" ''"</f>
        <v>7 ' 39 ''</v>
      </c>
    </row>
    <row r="11" spans="2:4" ht="24" customHeight="1">
      <c r="B11" s="68">
        <v>1600</v>
      </c>
      <c r="C11" s="56" t="s">
        <v>19</v>
      </c>
      <c r="D11" s="56"/>
    </row>
    <row r="12" spans="2:4" ht="12.75">
      <c r="B12" s="70">
        <v>0.041666666666666664</v>
      </c>
      <c r="C12" s="56" t="s">
        <v>18</v>
      </c>
      <c r="D12" s="56"/>
    </row>
    <row r="13" spans="2:4" ht="12.75">
      <c r="B13" s="68"/>
      <c r="C13" s="56"/>
      <c r="D13" s="56"/>
    </row>
    <row r="14" spans="2:4" ht="12.75">
      <c r="B14" s="75">
        <f>(B11/B10)*3.6</f>
        <v>12.549019607843139</v>
      </c>
      <c r="C14" s="74" t="s">
        <v>20</v>
      </c>
      <c r="D14" s="65"/>
    </row>
    <row r="16" ht="12.75">
      <c r="B16" s="52" t="s">
        <v>77</v>
      </c>
    </row>
    <row r="17" ht="12.75">
      <c r="B17" t="s">
        <v>72</v>
      </c>
    </row>
  </sheetData>
  <sheetProtection/>
  <printOptions/>
  <pageMargins left="0.787401575" right="0.787401575" top="0.984251969" bottom="0.984251969"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Feuil2"/>
  <dimension ref="B3:I31"/>
  <sheetViews>
    <sheetView zoomScalePageLayoutView="0" workbookViewId="0" topLeftCell="B1">
      <selection activeCell="H17" sqref="H17"/>
    </sheetView>
  </sheetViews>
  <sheetFormatPr defaultColWidth="11.421875" defaultRowHeight="12.75"/>
  <cols>
    <col min="2" max="2" width="16.421875" style="0" bestFit="1" customWidth="1"/>
    <col min="4" max="4" width="26.00390625" style="6" customWidth="1"/>
    <col min="5" max="5" width="11.421875" style="3" customWidth="1"/>
  </cols>
  <sheetData>
    <row r="1" ht="12.75"/>
    <row r="2" ht="12.75"/>
    <row r="3" spans="2:3" ht="12.75">
      <c r="B3" t="s">
        <v>12</v>
      </c>
      <c r="C3" s="1">
        <v>400</v>
      </c>
    </row>
    <row r="4" spans="2:9" ht="21" customHeight="1">
      <c r="B4" t="s">
        <v>14</v>
      </c>
      <c r="C4" s="10">
        <v>8</v>
      </c>
      <c r="D4" s="14" t="s">
        <v>15</v>
      </c>
      <c r="E4" s="15">
        <f>VLOOKUP(essai,longint,2)</f>
        <v>50</v>
      </c>
      <c r="G4" s="62" t="s">
        <v>61</v>
      </c>
      <c r="H4" s="63"/>
      <c r="I4" s="64"/>
    </row>
    <row r="5" spans="2:9" ht="24" customHeight="1">
      <c r="B5" t="s">
        <v>7</v>
      </c>
      <c r="C5" s="11">
        <v>15</v>
      </c>
      <c r="E5" s="38" t="s">
        <v>51</v>
      </c>
      <c r="G5" s="19">
        <v>125</v>
      </c>
      <c r="H5" s="67">
        <f>G5/10</f>
        <v>12.5</v>
      </c>
      <c r="I5" s="66"/>
    </row>
    <row r="6" spans="2:5" ht="27" customHeight="1">
      <c r="B6" t="s">
        <v>9</v>
      </c>
      <c r="C6" s="12">
        <v>8</v>
      </c>
      <c r="E6" s="38" t="s">
        <v>52</v>
      </c>
    </row>
    <row r="7" spans="2:5" ht="27" customHeight="1">
      <c r="B7" t="s">
        <v>10</v>
      </c>
      <c r="C7" s="13">
        <v>8</v>
      </c>
      <c r="D7" s="30">
        <f>IF(C7&gt;essai,"Impossible ! Corriger...","")</f>
      </c>
      <c r="E7" s="37" t="s">
        <v>52</v>
      </c>
    </row>
    <row r="8" spans="2:4" ht="27" customHeight="1">
      <c r="B8" s="16" t="s">
        <v>16</v>
      </c>
      <c r="C8" s="107">
        <f>((C5*1000)/3600)*100</f>
        <v>416.6666666666667</v>
      </c>
      <c r="D8" s="108"/>
    </row>
    <row r="9" spans="2:8" ht="12.75">
      <c r="B9" s="18" t="s">
        <v>8</v>
      </c>
      <c r="C9" s="109" t="str">
        <f>IF(E9&gt;=60,INT(E9/60)&amp;"' "&amp;ROUND((E9-INT(E9/60)*60),0)&amp;"'",E9&amp;"'")</f>
        <v>12''</v>
      </c>
      <c r="D9" s="110"/>
      <c r="E9" s="23">
        <f>(E4/C8)*100</f>
        <v>12</v>
      </c>
      <c r="F9" s="53" t="s">
        <v>59</v>
      </c>
      <c r="G9" s="54">
        <f>((C3/1000)/C5)*F11</f>
        <v>0.0011111111111111111</v>
      </c>
      <c r="H9" s="52" t="s">
        <v>60</v>
      </c>
    </row>
    <row r="10" spans="2:4" ht="12.75">
      <c r="B10" s="19"/>
      <c r="C10" s="111" t="str">
        <f>C9&amp;" par intervalle de "&amp;E4&amp;" mètres"</f>
        <v>12'' par intervalle de 50 mètres</v>
      </c>
      <c r="D10" s="112"/>
    </row>
    <row r="11" spans="2:6" ht="12.75">
      <c r="B11" s="17" t="s">
        <v>53</v>
      </c>
      <c r="C11" s="39"/>
      <c r="D11" s="40">
        <f>((C13/1000)/C5)*F11</f>
        <v>0.01</v>
      </c>
      <c r="F11" s="41">
        <v>0.041666666666666664</v>
      </c>
    </row>
    <row r="12" ht="12.75"/>
    <row r="13" spans="2:3" ht="27" customHeight="1">
      <c r="B13" s="48" t="s">
        <v>11</v>
      </c>
      <c r="C13" s="59">
        <f>C6*C3+C7*E4</f>
        <v>3600</v>
      </c>
    </row>
    <row r="14" spans="2:3" ht="27" customHeight="1">
      <c r="B14" s="56"/>
      <c r="C14" s="57"/>
    </row>
    <row r="15" spans="2:3" ht="12.75">
      <c r="B15" s="60" t="s">
        <v>1</v>
      </c>
      <c r="C15" s="61">
        <v>0.008252314814814815</v>
      </c>
    </row>
    <row r="16" spans="2:3" ht="12.75">
      <c r="B16" s="55" t="s">
        <v>17</v>
      </c>
      <c r="C16" s="58">
        <f>((C13/1000)/(C15/F11))*10</f>
        <v>181.7671809256662</v>
      </c>
    </row>
    <row r="17" ht="12.75"/>
    <row r="18" ht="12.75"/>
    <row r="19" ht="12.75"/>
    <row r="20" ht="12.75"/>
    <row r="21" ht="12.75"/>
    <row r="26" spans="7:8" ht="12.75">
      <c r="G26" s="9" t="s">
        <v>13</v>
      </c>
      <c r="H26" s="5" t="s">
        <v>0</v>
      </c>
    </row>
    <row r="27" spans="7:8" ht="12.75">
      <c r="G27">
        <v>1</v>
      </c>
      <c r="H27" s="4">
        <f>$C$3</f>
        <v>400</v>
      </c>
    </row>
    <row r="28" spans="7:8" ht="12.75">
      <c r="G28">
        <v>2</v>
      </c>
      <c r="H28" s="4">
        <f>$C$3/2</f>
        <v>200</v>
      </c>
    </row>
    <row r="29" spans="7:8" ht="12.75">
      <c r="G29">
        <v>4</v>
      </c>
      <c r="H29" s="4">
        <f>$C$3/4</f>
        <v>100</v>
      </c>
    </row>
    <row r="30" spans="7:8" ht="12.75">
      <c r="G30">
        <v>8</v>
      </c>
      <c r="H30" s="4">
        <f>$C$3/8</f>
        <v>50</v>
      </c>
    </row>
    <row r="31" spans="7:8" ht="12.75">
      <c r="G31">
        <v>16</v>
      </c>
      <c r="H31" s="4">
        <f>$C$3/16</f>
        <v>25</v>
      </c>
    </row>
  </sheetData>
  <sheetProtection/>
  <mergeCells count="3">
    <mergeCell ref="C8:D8"/>
    <mergeCell ref="C9:D9"/>
    <mergeCell ref="C10:D10"/>
  </mergeCells>
  <dataValidations count="3">
    <dataValidation type="list" allowBlank="1" showInputMessage="1" showErrorMessage="1" prompt="Déterminer la valeur de l'intervalle..." error="Vous avez commis une erreur !" sqref="C4">
      <formula1>$G$27:$G$31</formula1>
    </dataValidation>
    <dataValidation allowBlank="1" showInputMessage="1" showErrorMessage="1" prompt="Ecrire la valeur du tour..." error="La valeur n'est pas acceptée !!!" sqref="C3"/>
    <dataValidation allowBlank="1" showInputMessage="1" showErrorMessage="1" prompt="Indiquer le temps (00:00:00)" sqref="C15"/>
  </dataValidations>
  <printOptions/>
  <pageMargins left="0.787401575" right="0.787401575" top="0.984251969" bottom="0.984251969" header="0.4921259845" footer="0.4921259845"/>
  <pageSetup horizontalDpi="200" verticalDpi="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3"/>
  <dimension ref="A1:K26"/>
  <sheetViews>
    <sheetView zoomScalePageLayoutView="0" workbookViewId="0" topLeftCell="A1">
      <selection activeCell="K34" sqref="K34"/>
    </sheetView>
  </sheetViews>
  <sheetFormatPr defaultColWidth="11.421875" defaultRowHeight="12.75"/>
  <cols>
    <col min="4" max="4" width="7.7109375" style="0" customWidth="1"/>
    <col min="5" max="5" width="19.8515625" style="0" customWidth="1"/>
  </cols>
  <sheetData>
    <row r="1" spans="1:6" ht="31.5" customHeight="1">
      <c r="A1" s="91"/>
      <c r="F1" s="94" t="s">
        <v>74</v>
      </c>
    </row>
    <row r="2" spans="1:11" ht="15.75" customHeight="1">
      <c r="A2" s="91"/>
      <c r="B2" s="91"/>
      <c r="C2" s="91"/>
      <c r="D2" s="91"/>
      <c r="E2" s="91"/>
      <c r="F2" s="91"/>
      <c r="G2" s="91"/>
      <c r="H2" s="91"/>
      <c r="I2" s="91"/>
      <c r="J2" s="91"/>
      <c r="K2" s="91"/>
    </row>
    <row r="3" spans="1:11" ht="12.75">
      <c r="A3" s="91"/>
      <c r="B3" s="91"/>
      <c r="C3" s="91"/>
      <c r="D3" s="91"/>
      <c r="E3" s="91"/>
      <c r="F3" s="91"/>
      <c r="G3" s="91"/>
      <c r="H3" s="91"/>
      <c r="I3" s="91"/>
      <c r="J3" s="91"/>
      <c r="K3" s="91"/>
    </row>
    <row r="4" spans="1:11" ht="12.75">
      <c r="A4" s="91"/>
      <c r="B4" s="91"/>
      <c r="C4" s="91"/>
      <c r="D4" s="91"/>
      <c r="E4" s="91"/>
      <c r="F4" s="92"/>
      <c r="G4" s="91"/>
      <c r="H4" s="91"/>
      <c r="I4" s="91"/>
      <c r="J4" s="91"/>
      <c r="K4" s="91"/>
    </row>
    <row r="5" spans="1:11" ht="12.75">
      <c r="A5" s="91"/>
      <c r="B5" s="91"/>
      <c r="C5" s="91"/>
      <c r="D5" s="91"/>
      <c r="E5" s="91"/>
      <c r="F5" s="91"/>
      <c r="G5" s="91"/>
      <c r="H5" s="91"/>
      <c r="I5" s="91"/>
      <c r="J5" s="91"/>
      <c r="K5" s="91"/>
    </row>
    <row r="6" spans="1:11" ht="12.75">
      <c r="A6" s="91"/>
      <c r="B6" s="91"/>
      <c r="C6" s="91"/>
      <c r="D6" s="91"/>
      <c r="E6" s="92"/>
      <c r="F6" s="91"/>
      <c r="G6" s="91"/>
      <c r="H6" s="91"/>
      <c r="I6" s="91"/>
      <c r="J6" s="91"/>
      <c r="K6" s="91"/>
    </row>
    <row r="7" spans="1:11" ht="12.75">
      <c r="A7" s="91"/>
      <c r="B7" s="92"/>
      <c r="C7" s="91"/>
      <c r="D7" s="91"/>
      <c r="E7" s="91"/>
      <c r="F7" s="91"/>
      <c r="G7" s="91"/>
      <c r="H7" s="91"/>
      <c r="I7" s="91"/>
      <c r="J7" s="91"/>
      <c r="K7" s="91"/>
    </row>
    <row r="8" spans="1:11" ht="12.75">
      <c r="A8" s="91"/>
      <c r="B8" s="91"/>
      <c r="C8" s="91"/>
      <c r="D8" s="91"/>
      <c r="E8" s="92"/>
      <c r="F8" s="91"/>
      <c r="G8" s="91"/>
      <c r="H8" s="91"/>
      <c r="I8" s="91"/>
      <c r="J8" s="91"/>
      <c r="K8" s="91"/>
    </row>
    <row r="9" spans="1:11" ht="12.75">
      <c r="A9" s="91"/>
      <c r="B9" s="91"/>
      <c r="C9" s="91"/>
      <c r="D9" s="91"/>
      <c r="E9" s="91"/>
      <c r="F9" s="91"/>
      <c r="G9" s="91"/>
      <c r="H9" s="91"/>
      <c r="I9" s="91"/>
      <c r="J9" s="91"/>
      <c r="K9" s="91"/>
    </row>
    <row r="10" spans="1:11" ht="12.75">
      <c r="A10" s="91"/>
      <c r="B10" s="91"/>
      <c r="C10" s="91"/>
      <c r="D10" s="91"/>
      <c r="E10" s="91"/>
      <c r="F10" s="91"/>
      <c r="G10" s="91"/>
      <c r="H10" s="91"/>
      <c r="I10" s="91"/>
      <c r="J10" s="91"/>
      <c r="K10" s="91"/>
    </row>
    <row r="11" spans="1:11" ht="12.75">
      <c r="A11" s="91"/>
      <c r="B11" s="91"/>
      <c r="C11" s="91"/>
      <c r="D11" s="91"/>
      <c r="E11" s="91"/>
      <c r="F11" s="91"/>
      <c r="G11" s="91"/>
      <c r="H11" s="91"/>
      <c r="I11" s="91"/>
      <c r="J11" s="91"/>
      <c r="K11" s="91"/>
    </row>
    <row r="12" spans="1:11" ht="12.75">
      <c r="A12" s="91"/>
      <c r="B12" s="91"/>
      <c r="C12" s="91"/>
      <c r="D12" s="91"/>
      <c r="E12" s="91"/>
      <c r="F12" s="91"/>
      <c r="G12" s="91"/>
      <c r="H12" s="91"/>
      <c r="I12" s="91"/>
      <c r="J12" s="91"/>
      <c r="K12" s="91"/>
    </row>
    <row r="13" spans="1:11" ht="12.75">
      <c r="A13" s="91"/>
      <c r="B13" s="91"/>
      <c r="C13" s="91"/>
      <c r="D13" s="91"/>
      <c r="E13" s="92"/>
      <c r="F13" s="91"/>
      <c r="G13" s="91"/>
      <c r="H13" s="91"/>
      <c r="I13" s="91"/>
      <c r="J13" s="91"/>
      <c r="K13" s="91"/>
    </row>
    <row r="14" spans="1:11" ht="12.75">
      <c r="A14" s="91"/>
      <c r="B14" s="91"/>
      <c r="C14" s="91"/>
      <c r="D14" s="91"/>
      <c r="E14" s="91"/>
      <c r="F14" s="91"/>
      <c r="G14" s="91"/>
      <c r="H14" s="91"/>
      <c r="I14" s="91"/>
      <c r="J14" s="91"/>
      <c r="K14" s="91"/>
    </row>
    <row r="15" spans="1:11" ht="12.75">
      <c r="A15" s="91"/>
      <c r="B15" s="91"/>
      <c r="C15" s="91"/>
      <c r="D15" s="91"/>
      <c r="E15" s="91"/>
      <c r="F15" s="91"/>
      <c r="G15" s="91"/>
      <c r="H15" s="91"/>
      <c r="I15" s="91"/>
      <c r="J15" s="91"/>
      <c r="K15" s="91"/>
    </row>
    <row r="16" spans="1:11" ht="12.75">
      <c r="A16" s="92"/>
      <c r="B16" s="91"/>
      <c r="C16" s="91"/>
      <c r="D16" s="91"/>
      <c r="E16" s="91"/>
      <c r="F16" s="91"/>
      <c r="G16" s="91"/>
      <c r="H16" s="91"/>
      <c r="I16" s="91"/>
      <c r="J16" s="91"/>
      <c r="K16" s="91"/>
    </row>
    <row r="17" spans="1:11" ht="12.75">
      <c r="A17" s="91"/>
      <c r="B17" s="91"/>
      <c r="C17" s="91"/>
      <c r="D17" s="91"/>
      <c r="E17" s="91"/>
      <c r="F17" s="91"/>
      <c r="G17" s="91"/>
      <c r="H17" s="91"/>
      <c r="I17" s="91"/>
      <c r="J17" s="91"/>
      <c r="K17" s="91"/>
    </row>
    <row r="18" spans="1:11" ht="12.75">
      <c r="A18" s="91"/>
      <c r="B18" s="91"/>
      <c r="C18" s="92"/>
      <c r="D18" s="91"/>
      <c r="E18" s="92"/>
      <c r="F18" s="91"/>
      <c r="G18" s="91"/>
      <c r="H18" s="91"/>
      <c r="I18" s="91"/>
      <c r="J18" s="91"/>
      <c r="K18" s="91"/>
    </row>
    <row r="19" spans="1:11" ht="12.75">
      <c r="A19" s="91"/>
      <c r="B19" s="91"/>
      <c r="C19" s="91"/>
      <c r="D19" s="91"/>
      <c r="E19" s="91"/>
      <c r="F19" s="91"/>
      <c r="G19" s="91"/>
      <c r="H19" s="91"/>
      <c r="I19" s="91"/>
      <c r="J19" s="91"/>
      <c r="K19" s="91"/>
    </row>
    <row r="20" spans="1:11" ht="12.75">
      <c r="A20" s="91"/>
      <c r="B20" s="91"/>
      <c r="C20" s="91"/>
      <c r="D20" s="91"/>
      <c r="E20" s="91"/>
      <c r="F20" s="91"/>
      <c r="G20" s="91"/>
      <c r="H20" s="91"/>
      <c r="I20" s="91"/>
      <c r="J20" s="91"/>
      <c r="K20" s="91"/>
    </row>
    <row r="21" spans="1:11" ht="12.75">
      <c r="A21" s="91"/>
      <c r="B21" s="91"/>
      <c r="C21" s="91"/>
      <c r="D21" s="91"/>
      <c r="E21" s="91"/>
      <c r="F21" s="91"/>
      <c r="G21" s="91"/>
      <c r="H21" s="91"/>
      <c r="I21" s="91"/>
      <c r="J21" s="91"/>
      <c r="K21" s="91"/>
    </row>
    <row r="22" spans="1:11" ht="12.75">
      <c r="A22" s="91"/>
      <c r="B22" s="91"/>
      <c r="C22" s="91"/>
      <c r="D22" s="91"/>
      <c r="E22" s="91"/>
      <c r="F22" s="91"/>
      <c r="G22" s="91"/>
      <c r="H22" s="91"/>
      <c r="I22" s="91"/>
      <c r="J22" s="91"/>
      <c r="K22" s="91"/>
    </row>
    <row r="23" spans="1:11" ht="12.75">
      <c r="A23" s="91"/>
      <c r="B23" s="91"/>
      <c r="C23" s="91"/>
      <c r="D23" s="91"/>
      <c r="E23" s="91"/>
      <c r="F23" s="91"/>
      <c r="G23" s="91"/>
      <c r="H23" s="91"/>
      <c r="I23" s="91"/>
      <c r="J23" s="91"/>
      <c r="K23" s="91"/>
    </row>
    <row r="24" spans="1:11" ht="12.75">
      <c r="A24" s="91"/>
      <c r="B24" s="91"/>
      <c r="C24" s="91"/>
      <c r="D24" s="91"/>
      <c r="E24" s="91"/>
      <c r="F24" s="91"/>
      <c r="G24" s="91"/>
      <c r="H24" s="91"/>
      <c r="I24" s="91"/>
      <c r="J24" s="91"/>
      <c r="K24" s="91"/>
    </row>
    <row r="25" spans="1:11" ht="12.75">
      <c r="A25" s="91"/>
      <c r="B25" s="91"/>
      <c r="C25" s="91"/>
      <c r="D25" s="91"/>
      <c r="E25" s="91"/>
      <c r="F25" s="91"/>
      <c r="G25" s="91"/>
      <c r="H25" s="91"/>
      <c r="I25" s="91"/>
      <c r="J25" s="91"/>
      <c r="K25" s="91"/>
    </row>
    <row r="26" spans="1:11" ht="12.75">
      <c r="A26" s="91"/>
      <c r="B26" s="91"/>
      <c r="C26" s="91"/>
      <c r="D26" s="91"/>
      <c r="E26" s="91"/>
      <c r="F26" s="91"/>
      <c r="G26" s="91"/>
      <c r="H26" s="91"/>
      <c r="I26" s="91"/>
      <c r="J26" s="91"/>
      <c r="K26" s="91"/>
    </row>
  </sheetData>
  <sheetProtection/>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7"/>
  <dimension ref="A1:L38"/>
  <sheetViews>
    <sheetView tabSelected="1" zoomScalePageLayoutView="0" workbookViewId="0" topLeftCell="A1">
      <selection activeCell="E9" sqref="E9"/>
    </sheetView>
  </sheetViews>
  <sheetFormatPr defaultColWidth="11.421875" defaultRowHeight="12.75"/>
  <sheetData>
    <row r="1" spans="1:8" ht="12.75">
      <c r="A1">
        <v>0</v>
      </c>
      <c r="C1">
        <v>0</v>
      </c>
      <c r="H1" s="93" t="s">
        <v>75</v>
      </c>
    </row>
    <row r="5" spans="7:8" ht="12.75">
      <c r="G5" s="91"/>
      <c r="H5" s="91"/>
    </row>
    <row r="6" spans="7:8" ht="12.75">
      <c r="G6" s="91"/>
      <c r="H6" s="91"/>
    </row>
    <row r="7" spans="7:8" ht="12.75">
      <c r="G7" s="92"/>
      <c r="H7" s="91"/>
    </row>
    <row r="8" spans="7:8" ht="12.75">
      <c r="G8" s="91"/>
      <c r="H8" s="91"/>
    </row>
    <row r="9" spans="7:8" ht="12.75">
      <c r="G9" s="91"/>
      <c r="H9" s="91"/>
    </row>
    <row r="10" spans="7:12" ht="12.75">
      <c r="G10" s="91"/>
      <c r="H10" s="91"/>
      <c r="L10" s="92"/>
    </row>
    <row r="11" spans="7:8" ht="12.75">
      <c r="G11" s="91"/>
      <c r="H11" s="91"/>
    </row>
    <row r="12" spans="7:8" ht="12.75">
      <c r="G12" s="91"/>
      <c r="H12" s="91"/>
    </row>
    <row r="13" spans="7:8" ht="12.75">
      <c r="G13" s="91"/>
      <c r="H13" s="91"/>
    </row>
    <row r="14" spans="1:8" ht="12.75">
      <c r="A14" s="52" t="s">
        <v>83</v>
      </c>
      <c r="G14" s="91"/>
      <c r="H14" s="91"/>
    </row>
    <row r="15" spans="1:8" ht="12.75">
      <c r="A15" s="52" t="s">
        <v>76</v>
      </c>
      <c r="G15" s="91"/>
      <c r="H15" s="91"/>
    </row>
    <row r="16" spans="7:8" ht="12.75">
      <c r="G16" s="91"/>
      <c r="H16" s="91"/>
    </row>
    <row r="17" spans="7:8" ht="12.75">
      <c r="G17" s="91"/>
      <c r="H17" s="91"/>
    </row>
    <row r="18" spans="7:8" ht="12.75">
      <c r="G18" s="91"/>
      <c r="H18" s="91"/>
    </row>
    <row r="19" spans="7:8" ht="12.75">
      <c r="G19" s="91"/>
      <c r="H19" s="91"/>
    </row>
    <row r="21" ht="12.75">
      <c r="B21" s="52" t="s">
        <v>39</v>
      </c>
    </row>
    <row r="22" ht="12.75">
      <c r="B22" s="52" t="s">
        <v>78</v>
      </c>
    </row>
    <row r="23" ht="13.5" thickBot="1"/>
    <row r="24" spans="2:5" ht="12.75">
      <c r="B24" s="95"/>
      <c r="C24" s="96"/>
      <c r="D24" s="95"/>
      <c r="E24" s="96"/>
    </row>
    <row r="25" spans="2:5" ht="12.75">
      <c r="B25" s="97"/>
      <c r="C25" s="98"/>
      <c r="D25" s="97"/>
      <c r="E25" s="98"/>
    </row>
    <row r="26" spans="2:5" ht="12.75">
      <c r="B26" s="97"/>
      <c r="C26" s="98"/>
      <c r="D26" s="97"/>
      <c r="E26" s="98"/>
    </row>
    <row r="27" spans="2:5" ht="12.75">
      <c r="B27" s="97"/>
      <c r="C27" s="98"/>
      <c r="D27" s="97"/>
      <c r="E27" s="98"/>
    </row>
    <row r="28" spans="2:5" ht="13.5" thickBot="1">
      <c r="B28" s="99"/>
      <c r="C28" s="100"/>
      <c r="D28" s="99"/>
      <c r="E28" s="100"/>
    </row>
    <row r="29" spans="2:5" ht="12.75">
      <c r="B29" s="95"/>
      <c r="C29" s="96"/>
      <c r="D29" s="95"/>
      <c r="E29" s="96"/>
    </row>
    <row r="30" spans="2:5" ht="12.75">
      <c r="B30" s="97"/>
      <c r="C30" s="98"/>
      <c r="D30" s="97"/>
      <c r="E30" s="98"/>
    </row>
    <row r="31" spans="2:5" ht="12.75">
      <c r="B31" s="97"/>
      <c r="C31" s="98"/>
      <c r="D31" s="97"/>
      <c r="E31" s="98"/>
    </row>
    <row r="32" spans="2:5" ht="12.75">
      <c r="B32" s="97"/>
      <c r="C32" s="98"/>
      <c r="D32" s="97"/>
      <c r="E32" s="98"/>
    </row>
    <row r="33" spans="2:5" ht="13.5" thickBot="1">
      <c r="B33" s="99"/>
      <c r="C33" s="100"/>
      <c r="D33" s="99"/>
      <c r="E33" s="100"/>
    </row>
    <row r="35" ht="12.75">
      <c r="B35" s="102" t="s">
        <v>82</v>
      </c>
    </row>
    <row r="36" ht="12.75">
      <c r="B36" s="52" t="s">
        <v>79</v>
      </c>
    </row>
    <row r="37" ht="12.75">
      <c r="B37" s="52" t="s">
        <v>80</v>
      </c>
    </row>
    <row r="38" ht="12.75">
      <c r="B38" s="101" t="s">
        <v>81</v>
      </c>
    </row>
  </sheetData>
  <sheetProtection/>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Feuil6"/>
  <dimension ref="A1:J12"/>
  <sheetViews>
    <sheetView showGridLines="0" zoomScale="202" zoomScaleNormal="202" zoomScalePageLayoutView="0" workbookViewId="0" topLeftCell="A1">
      <selection activeCell="F11" sqref="F11"/>
    </sheetView>
  </sheetViews>
  <sheetFormatPr defaultColWidth="11.421875" defaultRowHeight="12.75"/>
  <cols>
    <col min="3" max="3" width="11.421875" style="6" customWidth="1"/>
    <col min="9" max="9" width="17.00390625" style="0" bestFit="1" customWidth="1"/>
  </cols>
  <sheetData>
    <row r="1" spans="1:10" s="42" customFormat="1" ht="12.75">
      <c r="A1" s="44" t="s">
        <v>22</v>
      </c>
      <c r="B1" s="44" t="s">
        <v>23</v>
      </c>
      <c r="C1" s="45" t="s">
        <v>24</v>
      </c>
      <c r="D1" s="44" t="s">
        <v>25</v>
      </c>
      <c r="E1" s="44" t="s">
        <v>26</v>
      </c>
      <c r="F1" s="44" t="s">
        <v>27</v>
      </c>
      <c r="I1" s="42" t="s">
        <v>18</v>
      </c>
      <c r="J1" s="43">
        <v>0.041666666666666664</v>
      </c>
    </row>
    <row r="2" spans="1:6" s="42" customFormat="1" ht="12.75">
      <c r="A2" s="44">
        <f>MAX(BD_consultation!A:A)+1</f>
        <v>10</v>
      </c>
      <c r="B2" s="103" t="s">
        <v>84</v>
      </c>
      <c r="C2" s="104" t="s">
        <v>63</v>
      </c>
      <c r="D2" s="105">
        <v>0.005960648148148149</v>
      </c>
      <c r="E2" s="106">
        <v>2344</v>
      </c>
      <c r="F2" s="90">
        <f>IF(E2=0,"",(E2/1000)/(D2/J1))</f>
        <v>16.385242718446598</v>
      </c>
    </row>
    <row r="3" ht="12.75" hidden="1"/>
    <row r="5" ht="12.75">
      <c r="A5" t="s">
        <v>73</v>
      </c>
    </row>
    <row r="7" ht="12.75">
      <c r="A7" s="2" t="s">
        <v>28</v>
      </c>
    </row>
    <row r="9" spans="2:3" ht="12.75">
      <c r="B9" s="26" t="s">
        <v>23</v>
      </c>
      <c r="C9" s="27" t="str">
        <f>B2</f>
        <v>guy</v>
      </c>
    </row>
    <row r="10" spans="2:3" ht="12.75">
      <c r="B10" s="26" t="s">
        <v>24</v>
      </c>
      <c r="C10" s="27" t="str">
        <f>C2</f>
        <v>3°1</v>
      </c>
    </row>
    <row r="11" spans="2:3" ht="12.75">
      <c r="B11" s="26" t="s">
        <v>25</v>
      </c>
      <c r="C11" s="28">
        <f>D2</f>
        <v>0.005960648148148149</v>
      </c>
    </row>
    <row r="12" spans="2:3" ht="12.75">
      <c r="B12" s="26" t="s">
        <v>26</v>
      </c>
      <c r="C12" s="27">
        <f>E2</f>
        <v>2344</v>
      </c>
    </row>
  </sheetData>
  <sheetProtection sheet="1"/>
  <printOptions/>
  <pageMargins left="0.787401575" right="0.787401575" top="0.984251969" bottom="0.984251969" header="0.4921259845" footer="0.4921259845"/>
  <pageSetup horizontalDpi="200" verticalDpi="2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Feuil5"/>
  <dimension ref="A1:F8"/>
  <sheetViews>
    <sheetView zoomScalePageLayoutView="0" workbookViewId="0" topLeftCell="A1">
      <selection activeCell="F42" sqref="F42"/>
    </sheetView>
  </sheetViews>
  <sheetFormatPr defaultColWidth="11.421875" defaultRowHeight="12.75"/>
  <cols>
    <col min="1" max="1" width="3.00390625" style="29" bestFit="1" customWidth="1"/>
    <col min="2" max="2" width="24.8515625" style="0" customWidth="1"/>
    <col min="3" max="3" width="6.7109375" style="6" bestFit="1" customWidth="1"/>
    <col min="4" max="4" width="8.140625" style="6" bestFit="1" customWidth="1"/>
    <col min="5" max="5" width="8.28125" style="6" bestFit="1" customWidth="1"/>
    <col min="6" max="6" width="7.28125" style="6" bestFit="1" customWidth="1"/>
  </cols>
  <sheetData>
    <row r="1" spans="1:6" ht="12.75">
      <c r="A1" s="29" t="s">
        <v>32</v>
      </c>
      <c r="B1" t="s">
        <v>29</v>
      </c>
      <c r="C1" s="6" t="s">
        <v>30</v>
      </c>
      <c r="D1" s="6" t="s">
        <v>21</v>
      </c>
      <c r="E1" s="6" t="s">
        <v>31</v>
      </c>
      <c r="F1" s="6" t="s">
        <v>3</v>
      </c>
    </row>
    <row r="2" spans="1:6" ht="12.75">
      <c r="A2" s="44">
        <v>9</v>
      </c>
      <c r="B2" s="86" t="s">
        <v>74</v>
      </c>
      <c r="C2" s="87" t="s">
        <v>63</v>
      </c>
      <c r="D2" s="88">
        <v>0.005960648148148149</v>
      </c>
      <c r="E2" s="89">
        <v>2000</v>
      </c>
      <c r="F2" s="90">
        <v>13.980582524271842</v>
      </c>
    </row>
    <row r="3" spans="1:6" ht="12.75">
      <c r="A3" s="44">
        <v>8</v>
      </c>
      <c r="B3" s="76" t="s">
        <v>65</v>
      </c>
      <c r="C3" s="77" t="s">
        <v>63</v>
      </c>
      <c r="D3" s="46">
        <v>0.005960648148148149</v>
      </c>
      <c r="E3" s="44">
        <v>2000</v>
      </c>
      <c r="F3" s="78">
        <v>13.980582524271842</v>
      </c>
    </row>
    <row r="4" spans="1:6" ht="12.75">
      <c r="A4" s="44">
        <v>7</v>
      </c>
      <c r="B4" s="76" t="s">
        <v>64</v>
      </c>
      <c r="C4" s="77" t="s">
        <v>63</v>
      </c>
      <c r="D4" s="46">
        <v>0.005960648148148149</v>
      </c>
      <c r="E4" s="44">
        <v>2000</v>
      </c>
      <c r="F4" s="78">
        <v>13.980582524271842</v>
      </c>
    </row>
    <row r="5" spans="1:6" ht="12.75">
      <c r="A5" s="44">
        <v>6</v>
      </c>
      <c r="B5" s="44" t="s">
        <v>56</v>
      </c>
      <c r="C5" s="6" t="s">
        <v>57</v>
      </c>
      <c r="D5" s="46">
        <v>0.008761574074074074</v>
      </c>
      <c r="E5" s="44">
        <v>3600</v>
      </c>
      <c r="F5" s="47">
        <v>17.12021136063408</v>
      </c>
    </row>
    <row r="6" spans="1:6" ht="12.75">
      <c r="A6">
        <v>1</v>
      </c>
      <c r="B6" t="s">
        <v>36</v>
      </c>
      <c r="C6" s="6" t="s">
        <v>33</v>
      </c>
      <c r="D6" s="24">
        <v>0.015</v>
      </c>
      <c r="E6">
        <v>3956</v>
      </c>
      <c r="F6" s="25">
        <v>10.988888888888889</v>
      </c>
    </row>
    <row r="7" spans="1:6" ht="12.75">
      <c r="A7">
        <v>2</v>
      </c>
      <c r="B7" t="s">
        <v>37</v>
      </c>
      <c r="C7" s="6" t="s">
        <v>34</v>
      </c>
      <c r="D7" s="24">
        <v>0.0566666666666667</v>
      </c>
      <c r="E7">
        <v>3956</v>
      </c>
      <c r="F7" s="25">
        <v>10.988888888888889</v>
      </c>
    </row>
    <row r="8" spans="1:6" ht="12.75">
      <c r="A8">
        <v>4</v>
      </c>
      <c r="B8" t="s">
        <v>38</v>
      </c>
      <c r="C8" s="6" t="s">
        <v>35</v>
      </c>
      <c r="D8" s="24">
        <v>0.14</v>
      </c>
      <c r="E8">
        <v>3956</v>
      </c>
      <c r="F8" s="25">
        <v>10.988888888888889</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admin</cp:lastModifiedBy>
  <dcterms:created xsi:type="dcterms:W3CDTF">2008-11-29T07:26:59Z</dcterms:created>
  <dcterms:modified xsi:type="dcterms:W3CDTF">2013-04-04T13:47:38Z</dcterms:modified>
  <cp:category/>
  <cp:version/>
  <cp:contentType/>
  <cp:contentStatus/>
</cp:coreProperties>
</file>