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acana\homes\rectorat\mguinebretiere\perso\CAP 2AGA\GRILLES CCF\"/>
    </mc:Choice>
  </mc:AlternateContent>
  <xr:revisionPtr revIDLastSave="0" documentId="13_ncr:1_{7112707C-C32A-4CC9-818C-A9A7215A8902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Dossier CAP" sheetId="1" r:id="rId1"/>
    <sheet name="EP1-SE1" sheetId="2" r:id="rId2"/>
    <sheet name="EP1-SE2" sheetId="3" r:id="rId3"/>
    <sheet name="EP2" sheetId="4" r:id="rId4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7" i="4" l="1"/>
  <c r="I26" i="4"/>
  <c r="I25" i="4"/>
  <c r="I23" i="4"/>
  <c r="I22" i="4"/>
  <c r="I21" i="4"/>
  <c r="I20" i="4"/>
  <c r="I19" i="4"/>
  <c r="I18" i="4"/>
  <c r="I16" i="4"/>
  <c r="I15" i="4"/>
  <c r="I13" i="4"/>
  <c r="I12" i="4"/>
  <c r="I11" i="4"/>
  <c r="I10" i="4"/>
  <c r="D27" i="4" s="1"/>
  <c r="D20" i="1" s="1"/>
  <c r="F20" i="1" s="1"/>
  <c r="C17" i="3"/>
  <c r="I16" i="3"/>
  <c r="I14" i="3"/>
  <c r="I13" i="3"/>
  <c r="I12" i="3"/>
  <c r="I17" i="3" s="1"/>
  <c r="I11" i="3"/>
  <c r="I10" i="3"/>
  <c r="C24" i="2"/>
  <c r="I23" i="2"/>
  <c r="I22" i="2"/>
  <c r="I21" i="2"/>
  <c r="I19" i="2"/>
  <c r="I18" i="2"/>
  <c r="I17" i="2"/>
  <c r="I15" i="2"/>
  <c r="I14" i="2"/>
  <c r="I13" i="2"/>
  <c r="I11" i="2"/>
  <c r="I24" i="2" s="1"/>
  <c r="I10" i="2"/>
  <c r="D24" i="2" s="1"/>
  <c r="D18" i="1" s="1"/>
  <c r="F18" i="1" s="1"/>
  <c r="D17" i="3" l="1"/>
  <c r="D19" i="1" s="1"/>
  <c r="F19" i="1" s="1"/>
  <c r="F22" i="1" s="1"/>
  <c r="F23" i="1" s="1"/>
  <c r="J19" i="1" l="1"/>
  <c r="J18" i="1"/>
</calcChain>
</file>

<file path=xl/sharedStrings.xml><?xml version="1.0" encoding="utf-8"?>
<sst xmlns="http://schemas.openxmlformats.org/spreadsheetml/2006/main" count="148" uniqueCount="117">
  <si>
    <t>Logo Académie</t>
  </si>
  <si>
    <t>Centre de formation</t>
  </si>
  <si>
    <t>DOSSIER
contrôle en cours de formation</t>
  </si>
  <si>
    <t>CAP Agent accompagnant au grand âge</t>
  </si>
  <si>
    <t>Session 202 ……</t>
  </si>
  <si>
    <r>
      <rPr>
        <u/>
        <sz val="12"/>
        <color rgb="FF000000"/>
        <rFont val="Arial"/>
        <family val="2"/>
        <charset val="1"/>
      </rPr>
      <t>Le dossier contient</t>
    </r>
    <r>
      <rPr>
        <sz val="12"/>
        <color rgb="FF000000"/>
        <rFont val="Arial"/>
        <family val="2"/>
        <charset val="1"/>
      </rPr>
      <t xml:space="preserve"> : </t>
    </r>
  </si>
  <si>
    <t xml:space="preserve">                                 - les situations d’évaluation</t>
  </si>
  <si>
    <t xml:space="preserve">                                 - les grilles de notation </t>
  </si>
  <si>
    <t>Nom et prénom de l'élève / apprenti</t>
  </si>
  <si>
    <t>Relevé des notes de CCF</t>
  </si>
  <si>
    <t>Note /20</t>
  </si>
  <si>
    <t>coef</t>
  </si>
  <si>
    <t>Note coeff.</t>
  </si>
  <si>
    <t>Epreuve EP1.1</t>
  </si>
  <si>
    <r>
      <rPr>
        <b/>
        <sz val="12"/>
        <color rgb="FF000000"/>
        <rFont val="Arial"/>
        <family val="2"/>
        <charset val="1"/>
      </rPr>
      <t xml:space="preserve">Services et entretien dans l’environnement collectif de la personne
</t>
    </r>
    <r>
      <rPr>
        <b/>
        <sz val="12"/>
        <color rgb="FF4472C4"/>
        <rFont val="Arial"/>
        <family val="2"/>
        <charset val="1"/>
      </rPr>
      <t>en PFMP</t>
    </r>
  </si>
  <si>
    <t>/80</t>
  </si>
  <si>
    <t>EP1</t>
  </si>
  <si>
    <t>/120</t>
  </si>
  <si>
    <r>
      <rPr>
        <b/>
        <sz val="12"/>
        <color rgb="FF000000"/>
        <rFont val="Arial"/>
        <family val="2"/>
        <charset val="1"/>
      </rPr>
      <t xml:space="preserve">Services et entretien dans l’environnement collectif de la personne
</t>
    </r>
    <r>
      <rPr>
        <b/>
        <sz val="12"/>
        <color rgb="FF4472C4"/>
        <rFont val="Arial"/>
        <family val="2"/>
        <charset val="1"/>
      </rPr>
      <t>en centre de formation</t>
    </r>
  </si>
  <si>
    <t>/40</t>
  </si>
  <si>
    <t>/20</t>
  </si>
  <si>
    <t>Epreuve EP2</t>
  </si>
  <si>
    <r>
      <rPr>
        <b/>
        <sz val="12"/>
        <color rgb="FF000000"/>
        <rFont val="Arial"/>
        <family val="2"/>
        <charset val="1"/>
      </rPr>
      <t xml:space="preserve">Promotion de l’autonomie de la personne dans son espace privé
</t>
    </r>
    <r>
      <rPr>
        <b/>
        <sz val="12"/>
        <color rgb="FF4472C4"/>
        <rFont val="Arial"/>
        <family val="2"/>
        <charset val="1"/>
      </rPr>
      <t>en PFMP</t>
    </r>
  </si>
  <si>
    <t>TOTAL</t>
  </si>
  <si>
    <t>/240</t>
  </si>
  <si>
    <t xml:space="preserve">  Grille d'évaluation   
CAP Agent accompagnant au grand âge</t>
  </si>
  <si>
    <t>Session 202….</t>
  </si>
  <si>
    <r>
      <rPr>
        <sz val="11"/>
        <color rgb="FF000000"/>
        <rFont val="Arial"/>
        <family val="2"/>
        <charset val="1"/>
      </rPr>
      <t>Epreuve  EP1 - SE1</t>
    </r>
    <r>
      <rPr>
        <b/>
        <sz val="11"/>
        <color rgb="FF000000"/>
        <rFont val="Arial"/>
        <family val="2"/>
        <charset val="1"/>
      </rPr>
      <t xml:space="preserve"> : Services et entretien dans l’environnement collectif de la personne    </t>
    </r>
    <r>
      <rPr>
        <b/>
        <sz val="12"/>
        <color rgb="FF000000"/>
        <rFont val="Arial"/>
        <family val="2"/>
        <charset val="1"/>
      </rPr>
      <t xml:space="preserve"> 
</t>
    </r>
    <r>
      <rPr>
        <b/>
        <sz val="11"/>
        <color rgb="FFFF0000"/>
        <rFont val="Arial"/>
        <family val="2"/>
        <charset val="1"/>
      </rPr>
      <t>Milieu professionnel</t>
    </r>
  </si>
  <si>
    <t xml:space="preserve">CCF </t>
  </si>
  <si>
    <t>Coefficient : 4</t>
  </si>
  <si>
    <t xml:space="preserve">NOM et prénom du candidat   </t>
  </si>
  <si>
    <t>Activité : activités mises en œuvre en PFMP de 3 semaines minimum 
Le bilan est conduit par le tuteur et par le professeur d'enseignement professionnel
Utiliser les appréciations portées sur le document de liaison</t>
  </si>
  <si>
    <t>COMPETENCES</t>
  </si>
  <si>
    <t>Critères d'évaluation</t>
  </si>
  <si>
    <t>Pds</t>
  </si>
  <si>
    <t>NR</t>
  </si>
  <si>
    <t>CT1- Adopter une posture professionnelle adaptée</t>
  </si>
  <si>
    <t>CT1.1. Prendre en compte la dimension santé et sécurité au travail</t>
  </si>
  <si>
    <t xml:space="preserve">CT1. 2 Adopter un regard critique sur sa pratique pro-fessionnelle </t>
  </si>
  <si>
    <t xml:space="preserve">	Evaluer le déroulement et les résultats de ses activités 
	Expliciter son intervention en présentant les choix effectués
	Proposer et mettre en œuvre des solutions de remédiations </t>
  </si>
  <si>
    <t>C T2 Travailler au sein d’une équipe pluridisciplinaire</t>
  </si>
  <si>
    <t>CT2.1 Communiquer au sein d’une équipe pluriprofessionnelle</t>
  </si>
  <si>
    <t>	Discerner les informations à transmettre 
	Transmettre et rendre compte de ses observations et de ses interventions
	Participer à une réunion de travail et aux transmissions</t>
  </si>
  <si>
    <t>CT.2.2 Respecter l’organisation et les proto-coles établis</t>
  </si>
  <si>
    <t>	Respecter l’organisation du service
	Respecter les protocoles de la structure</t>
  </si>
  <si>
    <t>C.T2.3 S’adapter à une si-tuation imprévue</t>
  </si>
  <si>
    <t>	Réorganiser son activité en fonction des nouvelles contraintes 
	Appliquer les protocoles d’urgence</t>
  </si>
  <si>
    <t>C 1.1 Assurer la mise en place et le service des repas</t>
  </si>
  <si>
    <t>C1.1.1 Maintenir et remettre en température des préparations culinaires élaborés à l’avances</t>
  </si>
  <si>
    <t>	Préparer les matériels de maintien et de remise en température
	Contrôler les températures
	Maintenir et remettre en température
	Contrôler la conformité qualitative et quantitative des préparations culinaires</t>
  </si>
  <si>
    <t xml:space="preserve">C1.1.2 Mettre en place des éléments nécessaires au service et dresser l’assiette </t>
  </si>
  <si>
    <t>	Disposer les produits non alimentaires et alimentaires sur les espaces de distribution
	Participer à la mise en valeur des espaces de distribution 
	Vérifier et mettre en fonctionnement des matériels assurant la conservation pendant le service</t>
  </si>
  <si>
    <t>C 1.1.3 Servir le repas en toute conformité</t>
  </si>
  <si>
    <t xml:space="preserve">	Conserver et servir à bonne température
	Dresser les plats, les collations à table
	Servir des portions, les boissons 
	Aider à la prise des repas si besoin
	Repérer les signes de déshydratation et la dénutrition
	Appliquer les mesures préventives dans le cadre du service
	Créer une ambiance agréable/dimension sociale du repas </t>
  </si>
  <si>
    <t>C 1.2 Remettre en état les matériels et entretenir les espaces collectifs</t>
  </si>
  <si>
    <t>C 1.2.1 Desservir l’espace repas</t>
  </si>
  <si>
    <t>	Prendre en compte les capacités de la personne
	Desservir l’espace repas
	Conserver les denrées non consommées
	Trier et évacuer les déchets</t>
  </si>
  <si>
    <t>C1.2.2 Gérer le matériel de l’espace plonge</t>
  </si>
  <si>
    <t xml:space="preserve">	Entretenir et ranger la vaisselle </t>
  </si>
  <si>
    <t>C.1.2.3 Réaliser l’entretien journalier et périodique des espaces collectifs</t>
  </si>
  <si>
    <t>Total / 20</t>
  </si>
  <si>
    <t>La note est générée automatiquement</t>
  </si>
  <si>
    <t xml:space="preserve">Appréciations : </t>
  </si>
  <si>
    <t>Noms des évaluateurs:</t>
  </si>
  <si>
    <r>
      <rPr>
        <b/>
        <sz val="10"/>
        <color rgb="FF000000"/>
        <rFont val="Arial"/>
        <family val="2"/>
        <charset val="1"/>
      </rPr>
      <t xml:space="preserve">NR </t>
    </r>
    <r>
      <rPr>
        <sz val="10"/>
        <color rgb="FF000000"/>
        <rFont val="Arial"/>
        <family val="2"/>
        <charset val="1"/>
      </rPr>
      <t>: Non réalisé         
1</t>
    </r>
    <r>
      <rPr>
        <b/>
        <sz val="10"/>
        <color rgb="FF000000"/>
        <rFont val="Arial"/>
        <family val="2"/>
        <charset val="1"/>
      </rPr>
      <t> :</t>
    </r>
    <r>
      <rPr>
        <sz val="10"/>
        <color rgb="FF000000"/>
        <rFont val="Arial"/>
        <family val="2"/>
        <charset val="1"/>
      </rPr>
      <t xml:space="preserve"> Ne réalise pas les performances attendues / N’énonce pas ou peu de savoir        
2</t>
    </r>
    <r>
      <rPr>
        <b/>
        <sz val="10"/>
        <color rgb="FF000000"/>
        <rFont val="Arial"/>
        <family val="2"/>
        <charset val="1"/>
      </rPr>
      <t> </t>
    </r>
    <r>
      <rPr>
        <sz val="10"/>
        <color rgb="FF000000"/>
        <rFont val="Arial"/>
        <family val="2"/>
        <charset val="1"/>
      </rPr>
      <t>: Ne réalise pas les performances attendues / Enonce des savoirs sans les mobiliser dans une situation donnée        
3 : Réalise une partie des performances attendues en autonomie / Enonce des savoirs pour justifier son action         
4</t>
    </r>
    <r>
      <rPr>
        <b/>
        <sz val="10"/>
        <color rgb="FF000000"/>
        <rFont val="Arial"/>
        <family val="2"/>
        <charset val="1"/>
      </rPr>
      <t> </t>
    </r>
    <r>
      <rPr>
        <sz val="10"/>
        <color rgb="FF000000"/>
        <rFont val="Arial"/>
        <family val="2"/>
        <charset val="1"/>
      </rPr>
      <t xml:space="preserve">: Réalise l’ensemble des performances attendues en autonomie / Enonce des savoirs pour justifier son action  </t>
    </r>
  </si>
  <si>
    <r>
      <rPr>
        <sz val="11"/>
        <color rgb="FF000000"/>
        <rFont val="Arial"/>
        <family val="2"/>
        <charset val="1"/>
      </rPr>
      <t>Epreuve  EP1 - SE2</t>
    </r>
    <r>
      <rPr>
        <b/>
        <sz val="11"/>
        <color rgb="FF000000"/>
        <rFont val="Arial"/>
        <family val="2"/>
        <charset val="1"/>
      </rPr>
      <t xml:space="preserve"> : Services et entretien dans l’environnement collectif de la personne    </t>
    </r>
    <r>
      <rPr>
        <b/>
        <sz val="12"/>
        <color rgb="FF000000"/>
        <rFont val="Arial"/>
        <family val="2"/>
        <charset val="1"/>
      </rPr>
      <t xml:space="preserve"> 
</t>
    </r>
    <r>
      <rPr>
        <b/>
        <sz val="11"/>
        <color rgb="FFFF0000"/>
        <rFont val="Arial"/>
        <family val="2"/>
        <charset val="1"/>
      </rPr>
      <t>Centre de formation</t>
    </r>
  </si>
  <si>
    <t>Coefficient : 2</t>
  </si>
  <si>
    <t>C1.3 - Entretenir le linge</t>
  </si>
  <si>
    <t>C 1.3.1 Gérer le linge sale</t>
  </si>
  <si>
    <t>	Collecter/ entreposer le linge
	Trier le linge selon le procédé de lavage (à la main, à la machine)
	Trier le linge selon le code d’entretien</t>
  </si>
  <si>
    <t>C 1.3.2 Assurer le suivi du linge sous-traité</t>
  </si>
  <si>
    <t xml:space="preserve">	Trier le linge
	Réceptionner le linge
	Contrôler les stocks </t>
  </si>
  <si>
    <t>C 1.3.3 Laver, sécher, re-passer et plier le linge</t>
  </si>
  <si>
    <t xml:space="preserve">	Laver en machine le linge
	Mettre en place le séchage naturel ou mécanique
	Repasser le linge
	Plier le linge
	Entretenir les accessoires vestimentaires
	Entreposer le linge en vue du repassage
	Entretenir le matériel de repassage </t>
  </si>
  <si>
    <t>C 1.3.4 Réaliser des travaux de réfection du linge et du suivi</t>
  </si>
  <si>
    <t>	Raccommoder un vêtement
	Adapter un vêtement (ourlet/bouton…)
	Marquer le linge
	Réaliser l’inventaire du linge</t>
  </si>
  <si>
    <t>C 1.3.5 Distribuer et ranger le linge</t>
  </si>
  <si>
    <t>	Trier le linge et les vêtements vestimentaires
	Stocker le linge en fonction de la distribution
	Ranger le linge dans l’espace privé</t>
  </si>
  <si>
    <t>Aptitudes professionnelles décelées au cours de l’entretien</t>
  </si>
  <si>
    <t>• Qualités d’écoute et de reformulation
• Maîtrise de soi, attitude respectueuse et courtoise
• Tenue professionnelle adaptée
• Posture adaptée
• Langage et vocabulaire adaptés</t>
  </si>
  <si>
    <r>
      <rPr>
        <b/>
        <sz val="10"/>
        <color rgb="FFFF0000"/>
        <rFont val="Calibri"/>
        <family val="2"/>
        <charset val="1"/>
      </rPr>
      <t>E</t>
    </r>
    <r>
      <rPr>
        <b/>
        <sz val="10"/>
        <color rgb="FFFF0000"/>
        <rFont val="Arial"/>
        <family val="2"/>
        <charset val="1"/>
      </rPr>
      <t xml:space="preserve">n l’absence de la fiche le candidat se verra attribuer zéro à cette épreuve. </t>
    </r>
  </si>
  <si>
    <r>
      <rPr>
        <sz val="11"/>
        <color rgb="FF000000"/>
        <rFont val="Arial"/>
        <family val="2"/>
        <charset val="1"/>
      </rPr>
      <t xml:space="preserve">Epreuve  EP2 </t>
    </r>
    <r>
      <rPr>
        <b/>
        <sz val="11"/>
        <color rgb="FF000000"/>
        <rFont val="Arial"/>
        <family val="2"/>
        <charset val="1"/>
      </rPr>
      <t xml:space="preserve">: Promotion de l’autonomie de la personne dans son espace privé </t>
    </r>
    <r>
      <rPr>
        <b/>
        <sz val="12"/>
        <color rgb="FF000000"/>
        <rFont val="Arial"/>
        <family val="2"/>
        <charset val="1"/>
      </rPr>
      <t xml:space="preserve"> 
</t>
    </r>
    <r>
      <rPr>
        <b/>
        <sz val="11"/>
        <color rgb="FFFF0000"/>
        <rFont val="Arial"/>
        <family val="2"/>
        <charset val="1"/>
      </rPr>
      <t>Milieu professionnel</t>
    </r>
  </si>
  <si>
    <t>Coefficient : 6</t>
  </si>
  <si>
    <t>C T3 Recueillir les informations, s’informer sur les éléments du contexte et de la situation professionnelle</t>
  </si>
  <si>
    <t xml:space="preserve">CT3.1 Identifier le cadre de son intervention </t>
  </si>
  <si>
    <t>	Identifier et respecter ses obligations réglementaires et contractuelles 
	Intervenir en respectant les limites de ses compétences 
	Identifier les personnes et les lieux ressources 
	Se situer en tant qu’acteur de prévention des risques professionnels
	Mettre en place des moyens de prévention d’incidents, d’accidents pour la personne âgée :
•	Identifier les risques pour la personne âgée
•	Utiliser le matériel de sécurité adapté à la personne âgée</t>
  </si>
  <si>
    <t>CT3.2 Prendre en compte le degré d’autonomie de la personne</t>
  </si>
  <si>
    <t xml:space="preserve">	Identifier les capacités de la personne âgée
	Prendre en compte les documents d’accompagnement (projet de vie) </t>
  </si>
  <si>
    <t>CT3.3 Identifier les ressources et les contraintes techniques de son intervention</t>
  </si>
  <si>
    <t>	Repérer le contexte de l’activité : lieu, équipement, matériel, produits disponibles
	Exploiter les ressources techniques
	Alerter sur l’état des stocks</t>
  </si>
  <si>
    <t>CT3.4 Prendre en compte les dimensions éthiques et déontologiques de son intervention</t>
  </si>
  <si>
    <t>	Respecter l’altérité de la personne âgée
	Respecter les règles professionnelles applicables au contexte</t>
  </si>
  <si>
    <t>C T4 Etablir une relation bienveillante et sécurisante avec le résident</t>
  </si>
  <si>
    <t>CT4.1 Communiquer avec la personne de manière appropriée</t>
  </si>
  <si>
    <t>CT4.2 Prendre en compte les besoins et les attentes de la personne</t>
  </si>
  <si>
    <t>	Ecouter la personne âgée 
	Faire exprimer les besoins et les attentes de la personne âgée
	Repérer et justifier les besoins de la personne
	Répondre aux besoins et attentes de la personne âgée</t>
  </si>
  <si>
    <t>C 2.1 Promouvoir l’autonomie dans les actes essentiels de la vie quotidienne</t>
  </si>
  <si>
    <t xml:space="preserve">C 2.1.1 Réaliser une réfection de lit inoccupé </t>
  </si>
  <si>
    <t>	Choisir le matériel nécessaire à la réfection du lit 
	Réaliser la technique de réfection du lit 
	Trier le linge sale
	Eliminer les déchets</t>
  </si>
  <si>
    <t>C 2.1.2 Favoriser le confort, le sommeil et le repos</t>
  </si>
  <si>
    <t>	Aménager et sécuriser l’espace pour favoriser le confort, le sommeil</t>
  </si>
  <si>
    <t>C 2.1.3 Contribuer aux activités motrices</t>
  </si>
  <si>
    <t>	Mettre en place un environnement sécurisé pour favoriser les déplacements
	Encourager la personne à maintenir une activité motrice 
	Favoriser la mobilité</t>
  </si>
  <si>
    <t>C 2.1.4 Solliciter et aider la personne pour : son bien-être socio-esthétique, se vêtir et se dévêtir et la prise des repas</t>
  </si>
  <si>
    <t xml:space="preserve">Pour la réalisation du bien-être socio-esthétique, du vêtir et dévêtir, la prise des repas et la préservation de la continence de la personne :  
	Mettre en place un environnement adapté à la réalisation 
	Accompagner, encourager et valoriser la personne </t>
  </si>
  <si>
    <t>C 2.1.5 Préserver la continence</t>
  </si>
  <si>
    <t>	Identifier les signes d’urgence, des signes d’alerte
	Observer les signes physiques ou comportementaux
	Transmettre les éléments observés</t>
  </si>
  <si>
    <t>C 2.2 Entretenir et personnaliser la sphère privée</t>
  </si>
  <si>
    <t>C 2.2.1 Nettoyer et décontaminer les espaces privés dans le cadre de l’entretien journalier et périodique</t>
  </si>
  <si>
    <t>	Identifier les revêtements et les matériaux :  
	Réaliser l’entretien courant des différentes pièces et du matériel
	Réaliser l’entretien périodique des espaces 
	Repérer les dysfonctionnements et agir en conséquence</t>
  </si>
  <si>
    <t>C 2.2.2 Contribuer à la personnalisation de l’espace privé</t>
  </si>
  <si>
    <t>	Prendre en compte les souhaits de la personne et de sa famille
	Trier, classer les affaires personnelles, les consommables
	Stimuler les capacités intellectuelles et cognitives, les liens affectifs
	Proposer des solutions de personnalisation de l’espace</t>
  </si>
  <si>
    <t>	Dans le cadre de sa pratique, prévenir les risques professionnels
•	Identifier les risques professionnels et particulièrement ceux liés à l’activité physique 
•	Observer et analyser la situation de travail afin d’identifier les différentes atteintes à la santé susceptibles d’être encourues
	Participer à la maitrise du risque en mettant en œuvre des mesures de prévention et de protection collective ou individuelle</t>
  </si>
  <si>
    <r>
      <t>Activité :</t>
    </r>
    <r>
      <rPr>
        <sz val="10"/>
        <color rgb="FF000000"/>
        <rFont val="Arial"/>
        <family val="2"/>
        <charset val="1"/>
      </rPr>
      <t xml:space="preserve"> à partir d'une PFMP, présenter une fiche relative à l'entretien du linge et s'entretenir avec un jury.
Contenu de la fiche relative à l’entretien du linge: 
– présentation du contexte d’intervention; 
– description de l’activité menée.</t>
    </r>
  </si>
  <si>
    <t>C 2.1.6 Surveiller l’état de la personne et intervenir en conséquence</t>
  </si>
  <si>
    <t>	Susciter ou répondre à un processus d’interactions non verbales et verbales
	Etablir des repères verbaux et non verbaux permettant la sécurisation de la personne âgée</t>
  </si>
  <si>
    <t xml:space="preserve">	Ordonner les opérations
	Choisir les matériels, les accessoires, les consommables
	Réaliser un dépoussiérage, un nettoyage ou bionettoyage des espaces et des équipements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</si>
</sst>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\ %"/>
    <numFmt numFmtId="166" formatCode="0.0"/>
  </numFmts>
  <fonts count="25" x14ac:knownFonts="1">
    <font>
      <sz val="11"/>
      <color rgb="FF000000"/>
      <name val="Calibri"/>
      <family val="2"/>
      <charset val="1"/>
    </font>
    <font>
      <b/>
      <sz val="22"/>
      <color rgb="FF000000"/>
      <name val="Arial"/>
      <family val="2"/>
      <charset val="1"/>
    </font>
    <font>
      <b/>
      <sz val="26"/>
      <color rgb="FF0000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2"/>
      <color rgb="FF000000"/>
      <name val="Arial"/>
      <family val="2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0"/>
      <color rgb="FF000000"/>
      <name val="Calibri"/>
      <family val="2"/>
      <charset val="1"/>
    </font>
    <font>
      <b/>
      <sz val="12"/>
      <color rgb="FF4472C4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10"/>
      <color rgb="FF0070C0"/>
      <name val="Arial"/>
      <family val="2"/>
      <charset val="1"/>
    </font>
    <font>
      <sz val="10"/>
      <name val="Arial"/>
      <family val="2"/>
      <charset val="1"/>
    </font>
    <font>
      <b/>
      <sz val="10"/>
      <color rgb="FFFF0000"/>
      <name val="Calibri"/>
      <family val="2"/>
      <charset val="1"/>
    </font>
    <font>
      <b/>
      <sz val="10"/>
      <color rgb="FFFF0000"/>
      <name val="Arial"/>
      <family val="2"/>
      <charset val="1"/>
    </font>
    <font>
      <sz val="11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D6DCE5"/>
        <bgColor rgb="FFD9D9D9"/>
      </patternFill>
    </fill>
    <fill>
      <patternFill patternType="solid">
        <fgColor rgb="FFEDEDED"/>
        <bgColor rgb="FFF2F2F2"/>
      </patternFill>
    </fill>
    <fill>
      <patternFill patternType="solid">
        <fgColor rgb="FFFFFF99"/>
        <bgColor rgb="FFF2F2F2"/>
      </patternFill>
    </fill>
    <fill>
      <patternFill patternType="solid">
        <fgColor rgb="FFD9D9D9"/>
        <bgColor rgb="FFD6DCE5"/>
      </patternFill>
    </fill>
    <fill>
      <patternFill patternType="solid">
        <fgColor rgb="FFF2F2F2"/>
        <bgColor rgb="FFEDEDED"/>
      </patternFill>
    </fill>
    <fill>
      <patternFill patternType="solid">
        <fgColor rgb="FFFFFFFF"/>
        <bgColor rgb="FFF2F2F2"/>
      </patternFill>
    </fill>
    <fill>
      <patternFill patternType="solid">
        <fgColor rgb="FFF8CBAD"/>
        <bgColor rgb="FFD9D9D9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4" fillId="0" borderId="0"/>
  </cellStyleXfs>
  <cellXfs count="73">
    <xf numFmtId="0" fontId="0" fillId="0" borderId="0" xfId="0"/>
    <xf numFmtId="0" fontId="0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1" xfId="0" applyBorder="1"/>
    <xf numFmtId="0" fontId="10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horizontal="righ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14" fillId="3" borderId="2" xfId="1" applyFont="1" applyFill="1" applyBorder="1" applyAlignment="1">
      <alignment horizontal="left" vertical="center"/>
    </xf>
    <xf numFmtId="0" fontId="14" fillId="3" borderId="2" xfId="1" applyFont="1" applyFill="1" applyBorder="1" applyAlignment="1">
      <alignment horizontal="center" vertical="center"/>
    </xf>
    <xf numFmtId="0" fontId="13" fillId="0" borderId="0" xfId="1" applyFont="1" applyAlignment="1">
      <alignment horizontal="left"/>
    </xf>
    <xf numFmtId="0" fontId="16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horizontal="left" vertical="center"/>
    </xf>
    <xf numFmtId="0" fontId="0" fillId="0" borderId="0" xfId="1" applyFont="1" applyAlignment="1">
      <alignment horizontal="center" vertical="center"/>
    </xf>
    <xf numFmtId="0" fontId="18" fillId="4" borderId="6" xfId="1" applyFont="1" applyFill="1" applyBorder="1" applyAlignment="1">
      <alignment horizontal="center" vertical="center" wrapText="1"/>
    </xf>
    <xf numFmtId="0" fontId="18" fillId="4" borderId="8" xfId="1" applyFont="1" applyFill="1" applyBorder="1" applyAlignment="1">
      <alignment horizontal="center" vertical="center"/>
    </xf>
    <xf numFmtId="0" fontId="19" fillId="5" borderId="8" xfId="1" applyFont="1" applyFill="1" applyBorder="1" applyAlignment="1">
      <alignment horizontal="center" vertical="center"/>
    </xf>
    <xf numFmtId="0" fontId="18" fillId="4" borderId="9" xfId="1" applyFont="1" applyFill="1" applyBorder="1" applyAlignment="1">
      <alignment horizontal="center" vertical="center"/>
    </xf>
    <xf numFmtId="0" fontId="20" fillId="7" borderId="2" xfId="1" applyFont="1" applyFill="1" applyBorder="1" applyAlignment="1">
      <alignment vertical="center" wrapText="1"/>
    </xf>
    <xf numFmtId="0" fontId="21" fillId="7" borderId="2" xfId="1" applyFont="1" applyFill="1" applyBorder="1" applyAlignment="1">
      <alignment horizontal="left" vertical="center" wrapText="1"/>
    </xf>
    <xf numFmtId="165" fontId="19" fillId="5" borderId="2" xfId="1" applyNumberFormat="1" applyFont="1" applyFill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0" fontId="21" fillId="7" borderId="2" xfId="1" applyFont="1" applyFill="1" applyBorder="1" applyAlignment="1">
      <alignment vertical="center" wrapText="1"/>
    </xf>
    <xf numFmtId="0" fontId="14" fillId="0" borderId="2" xfId="1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3" fillId="8" borderId="11" xfId="1" applyFont="1" applyFill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165" fontId="19" fillId="0" borderId="3" xfId="1" applyNumberFormat="1" applyFont="1" applyBorder="1" applyAlignment="1">
      <alignment horizontal="center" vertical="center"/>
    </xf>
    <xf numFmtId="0" fontId="22" fillId="0" borderId="0" xfId="0" applyFont="1"/>
    <xf numFmtId="0" fontId="0" fillId="0" borderId="0" xfId="1" applyFont="1"/>
    <xf numFmtId="2" fontId="0" fillId="0" borderId="0" xfId="1" applyNumberFormat="1" applyFont="1"/>
    <xf numFmtId="165" fontId="19" fillId="5" borderId="13" xfId="1" applyNumberFormat="1" applyFont="1" applyFill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22" fillId="9" borderId="0" xfId="0" applyFont="1" applyFill="1"/>
    <xf numFmtId="0" fontId="0" fillId="9" borderId="0" xfId="0" applyFill="1"/>
    <xf numFmtId="0" fontId="0" fillId="0" borderId="1" xfId="0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 applyProtection="1">
      <alignment horizontal="center" vertical="center" wrapText="1"/>
      <protection locked="0"/>
    </xf>
    <xf numFmtId="0" fontId="14" fillId="3" borderId="2" xfId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horizontal="right" vertical="center" wrapText="1"/>
    </xf>
    <xf numFmtId="0" fontId="13" fillId="0" borderId="1" xfId="1" applyFont="1" applyBorder="1" applyAlignment="1" applyProtection="1">
      <alignment horizontal="center" vertical="center"/>
      <protection locked="0"/>
    </xf>
    <xf numFmtId="166" fontId="13" fillId="8" borderId="2" xfId="1" applyNumberFormat="1" applyFont="1" applyFill="1" applyBorder="1" applyAlignment="1">
      <alignment horizontal="center" vertical="center"/>
    </xf>
    <xf numFmtId="0" fontId="11" fillId="0" borderId="2" xfId="0" applyFont="1" applyBorder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center" vertical="top" wrapText="1"/>
      <protection locked="0"/>
    </xf>
    <xf numFmtId="0" fontId="18" fillId="0" borderId="0" xfId="1" applyFont="1" applyBorder="1" applyAlignment="1">
      <alignment horizontal="left" vertical="center" wrapText="1"/>
    </xf>
    <xf numFmtId="0" fontId="17" fillId="0" borderId="0" xfId="1" applyFont="1" applyBorder="1" applyAlignment="1">
      <alignment horizontal="left" vertical="center" wrapText="1"/>
    </xf>
    <xf numFmtId="0" fontId="16" fillId="6" borderId="10" xfId="1" applyFont="1" applyFill="1" applyBorder="1" applyAlignment="1">
      <alignment horizontal="left" vertical="center"/>
    </xf>
    <xf numFmtId="0" fontId="18" fillId="8" borderId="2" xfId="1" applyFont="1" applyFill="1" applyBorder="1" applyAlignment="1">
      <alignment horizontal="center" vertical="center" wrapText="1"/>
    </xf>
    <xf numFmtId="0" fontId="17" fillId="7" borderId="12" xfId="1" applyFont="1" applyFill="1" applyBorder="1" applyAlignment="1">
      <alignment horizontal="left" vertical="center" wrapText="1"/>
    </xf>
    <xf numFmtId="0" fontId="21" fillId="7" borderId="2" xfId="1" applyFont="1" applyFill="1" applyBorder="1" applyAlignment="1">
      <alignment horizontal="left" vertical="top" wrapText="1"/>
    </xf>
  </cellXfs>
  <cellStyles count="2">
    <cellStyle name="Normal" xfId="0" builtinId="0"/>
    <cellStyle name="Normal 2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2F2F2"/>
      <rgbColor rgb="FFEDEDED"/>
      <rgbColor rgb="FF660066"/>
      <rgbColor rgb="FFFF8080"/>
      <rgbColor rgb="FF0070C0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opLeftCell="B13" zoomScaleNormal="100" workbookViewId="0">
      <selection activeCell="E11" sqref="E11"/>
    </sheetView>
  </sheetViews>
  <sheetFormatPr baseColWidth="10" defaultColWidth="11.42578125" defaultRowHeight="15" x14ac:dyDescent="0.25"/>
  <cols>
    <col min="1" max="2" width="47.7109375" customWidth="1"/>
    <col min="4" max="4" width="13.5703125" customWidth="1"/>
    <col min="10" max="10" width="6.85546875" customWidth="1"/>
    <col min="11" max="11" width="7.28515625" customWidth="1"/>
  </cols>
  <sheetData>
    <row r="1" spans="1:7" x14ac:dyDescent="0.25">
      <c r="A1" t="s">
        <v>0</v>
      </c>
    </row>
    <row r="2" spans="1:7" ht="30" x14ac:dyDescent="0.25">
      <c r="A2" s="56"/>
      <c r="D2" s="1" t="s">
        <v>1</v>
      </c>
      <c r="E2" s="56"/>
      <c r="F2" s="56"/>
    </row>
    <row r="3" spans="1:7" x14ac:dyDescent="0.25">
      <c r="A3" s="56"/>
    </row>
    <row r="4" spans="1:7" ht="49.9" customHeight="1" x14ac:dyDescent="0.25">
      <c r="A4" s="56"/>
      <c r="B4" s="57" t="s">
        <v>2</v>
      </c>
      <c r="C4" s="57"/>
      <c r="D4" s="57"/>
      <c r="E4" s="57"/>
      <c r="F4" s="57"/>
      <c r="G4" s="57"/>
    </row>
    <row r="5" spans="1:7" ht="33.75" x14ac:dyDescent="0.25">
      <c r="A5" s="56"/>
      <c r="D5" s="2"/>
    </row>
    <row r="6" spans="1:7" ht="23.25" x14ac:dyDescent="0.25">
      <c r="B6" s="58" t="s">
        <v>3</v>
      </c>
      <c r="C6" s="58"/>
      <c r="D6" s="58"/>
      <c r="E6" s="58"/>
      <c r="F6" s="58"/>
      <c r="G6" s="58"/>
    </row>
    <row r="7" spans="1:7" ht="18" x14ac:dyDescent="0.25">
      <c r="B7" s="3" t="s">
        <v>4</v>
      </c>
      <c r="D7" s="4"/>
    </row>
    <row r="8" spans="1:7" x14ac:dyDescent="0.25">
      <c r="A8" s="5"/>
    </row>
    <row r="9" spans="1:7" x14ac:dyDescent="0.25">
      <c r="A9" s="6" t="s">
        <v>5</v>
      </c>
    </row>
    <row r="10" spans="1:7" x14ac:dyDescent="0.25">
      <c r="A10" s="5" t="s">
        <v>6</v>
      </c>
    </row>
    <row r="11" spans="1:7" x14ac:dyDescent="0.25">
      <c r="A11" s="5" t="s">
        <v>7</v>
      </c>
    </row>
    <row r="12" spans="1:7" ht="15.75" x14ac:dyDescent="0.25">
      <c r="A12" s="7"/>
    </row>
    <row r="13" spans="1:7" ht="15.75" x14ac:dyDescent="0.25">
      <c r="A13" s="8" t="s">
        <v>8</v>
      </c>
      <c r="B13" s="9"/>
    </row>
    <row r="14" spans="1:7" ht="15.75" x14ac:dyDescent="0.25">
      <c r="A14" s="7"/>
    </row>
    <row r="15" spans="1:7" ht="15.75" x14ac:dyDescent="0.25">
      <c r="A15" s="7"/>
    </row>
    <row r="16" spans="1:7" ht="20.25" x14ac:dyDescent="0.25">
      <c r="A16" s="10" t="s">
        <v>9</v>
      </c>
    </row>
    <row r="17" spans="1:11" ht="20.25" x14ac:dyDescent="0.25">
      <c r="A17" s="10"/>
      <c r="D17" s="11" t="s">
        <v>10</v>
      </c>
      <c r="E17" s="12" t="s">
        <v>11</v>
      </c>
      <c r="F17" s="11" t="s">
        <v>12</v>
      </c>
    </row>
    <row r="18" spans="1:11" ht="47.25" x14ac:dyDescent="0.25">
      <c r="A18" s="13" t="s">
        <v>13</v>
      </c>
      <c r="B18" s="14" t="s">
        <v>14</v>
      </c>
      <c r="D18" s="12">
        <f>'EP1-SE1'!D24:H24</f>
        <v>0</v>
      </c>
      <c r="E18" s="11">
        <v>4</v>
      </c>
      <c r="F18" s="12">
        <f>D18*E18</f>
        <v>0</v>
      </c>
      <c r="G18" s="15" t="s">
        <v>15</v>
      </c>
      <c r="I18" s="16" t="s">
        <v>16</v>
      </c>
      <c r="J18" s="17">
        <f>F18+F19</f>
        <v>0</v>
      </c>
      <c r="K18" s="18" t="s">
        <v>17</v>
      </c>
    </row>
    <row r="19" spans="1:11" ht="47.25" x14ac:dyDescent="0.25">
      <c r="A19" s="13" t="s">
        <v>13</v>
      </c>
      <c r="B19" s="14" t="s">
        <v>18</v>
      </c>
      <c r="D19" s="12">
        <f>'EP1-SE2'!D17:H17</f>
        <v>0</v>
      </c>
      <c r="E19" s="11">
        <v>2</v>
      </c>
      <c r="F19" s="12">
        <f>D19*E19</f>
        <v>0</v>
      </c>
      <c r="G19" s="15" t="s">
        <v>19</v>
      </c>
      <c r="I19" s="16" t="s">
        <v>16</v>
      </c>
      <c r="J19" s="17">
        <f>(F18+F19)/6</f>
        <v>0</v>
      </c>
      <c r="K19" s="18" t="s">
        <v>20</v>
      </c>
    </row>
    <row r="20" spans="1:11" ht="47.25" x14ac:dyDescent="0.25">
      <c r="A20" s="19" t="s">
        <v>21</v>
      </c>
      <c r="B20" s="14" t="s">
        <v>22</v>
      </c>
      <c r="D20" s="12">
        <f>'EP2'!D27:H27</f>
        <v>0</v>
      </c>
      <c r="E20" s="11">
        <v>6</v>
      </c>
      <c r="F20" s="12">
        <f>D20*E20</f>
        <v>0</v>
      </c>
      <c r="G20" s="15" t="s">
        <v>17</v>
      </c>
    </row>
    <row r="21" spans="1:11" ht="20.25" x14ac:dyDescent="0.25">
      <c r="A21" s="10"/>
      <c r="J21" s="1"/>
      <c r="K21" s="1"/>
    </row>
    <row r="22" spans="1:11" ht="20.25" x14ac:dyDescent="0.25">
      <c r="A22" s="10"/>
      <c r="B22" s="20" t="s">
        <v>23</v>
      </c>
      <c r="F22" s="21">
        <f>SUM(F18:F20)</f>
        <v>0</v>
      </c>
      <c r="G22" s="22" t="s">
        <v>24</v>
      </c>
    </row>
    <row r="23" spans="1:11" x14ac:dyDescent="0.25">
      <c r="F23" s="23">
        <f>F22/12</f>
        <v>0</v>
      </c>
      <c r="G23" s="15" t="s">
        <v>20</v>
      </c>
    </row>
  </sheetData>
  <mergeCells count="4">
    <mergeCell ref="A2:A5"/>
    <mergeCell ref="E2:F2"/>
    <mergeCell ref="B4:G4"/>
    <mergeCell ref="B6:G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8"/>
  <sheetViews>
    <sheetView topLeftCell="A5" zoomScale="130" zoomScaleNormal="130" workbookViewId="0">
      <selection activeCell="B23" sqref="B23"/>
    </sheetView>
  </sheetViews>
  <sheetFormatPr baseColWidth="10" defaultColWidth="11.42578125" defaultRowHeight="15" x14ac:dyDescent="0.25"/>
  <cols>
    <col min="1" max="1" width="26.42578125" customWidth="1"/>
    <col min="2" max="2" width="44.28515625" customWidth="1"/>
    <col min="3" max="3" width="9.140625" customWidth="1"/>
    <col min="4" max="8" width="4.7109375" customWidth="1"/>
    <col min="9" max="9" width="7.140625" style="15" customWidth="1"/>
  </cols>
  <sheetData>
    <row r="2" spans="1:9" ht="38.25" customHeight="1" x14ac:dyDescent="0.25">
      <c r="A2" s="59" t="s">
        <v>25</v>
      </c>
      <c r="B2" s="59"/>
      <c r="C2" s="60" t="s">
        <v>26</v>
      </c>
      <c r="D2" s="60"/>
      <c r="E2" s="60"/>
      <c r="F2" s="60"/>
      <c r="G2" s="60"/>
      <c r="H2" s="60"/>
    </row>
    <row r="3" spans="1:9" ht="49.5" customHeight="1" x14ac:dyDescent="0.25">
      <c r="A3" s="61" t="s">
        <v>27</v>
      </c>
      <c r="B3" s="61"/>
      <c r="C3" s="59" t="s">
        <v>28</v>
      </c>
      <c r="D3" s="59"/>
      <c r="E3" s="59"/>
      <c r="F3" s="24" t="s">
        <v>29</v>
      </c>
      <c r="G3" s="25"/>
      <c r="H3" s="25"/>
    </row>
    <row r="4" spans="1:9" x14ac:dyDescent="0.25">
      <c r="A4" s="26"/>
      <c r="B4" s="26"/>
      <c r="C4" s="27"/>
      <c r="D4" s="27"/>
      <c r="E4" s="28"/>
      <c r="F4" s="29"/>
      <c r="G4" s="29"/>
      <c r="H4" s="29"/>
    </row>
    <row r="5" spans="1:9" ht="15.75" customHeight="1" x14ac:dyDescent="0.25">
      <c r="A5" s="62" t="s">
        <v>30</v>
      </c>
      <c r="B5" s="62"/>
      <c r="C5" s="63"/>
      <c r="D5" s="63"/>
      <c r="E5" s="63"/>
      <c r="F5" s="63"/>
      <c r="G5" s="63"/>
      <c r="H5" s="63"/>
    </row>
    <row r="6" spans="1:9" x14ac:dyDescent="0.25">
      <c r="A6" s="30"/>
      <c r="B6" s="31"/>
      <c r="C6" s="31"/>
      <c r="D6" s="31"/>
      <c r="E6" s="31"/>
      <c r="F6" s="31"/>
      <c r="G6" s="31"/>
      <c r="H6" s="31"/>
      <c r="I6" s="32"/>
    </row>
    <row r="7" spans="1:9" ht="60" customHeight="1" x14ac:dyDescent="0.25">
      <c r="A7" s="68" t="s">
        <v>31</v>
      </c>
      <c r="B7" s="68"/>
      <c r="C7" s="68"/>
      <c r="D7" s="68"/>
      <c r="E7" s="68"/>
      <c r="F7" s="68"/>
      <c r="G7" s="68"/>
      <c r="H7" s="68"/>
      <c r="I7" s="32"/>
    </row>
    <row r="8" spans="1:9" x14ac:dyDescent="0.25">
      <c r="A8" s="33" t="s">
        <v>32</v>
      </c>
      <c r="B8" s="34" t="s">
        <v>33</v>
      </c>
      <c r="C8" s="35" t="s">
        <v>34</v>
      </c>
      <c r="D8" s="34" t="s">
        <v>35</v>
      </c>
      <c r="E8" s="34">
        <v>1</v>
      </c>
      <c r="F8" s="34">
        <v>2</v>
      </c>
      <c r="G8" s="34">
        <v>3</v>
      </c>
      <c r="H8" s="36">
        <v>4</v>
      </c>
      <c r="I8" s="32"/>
    </row>
    <row r="9" spans="1:9" x14ac:dyDescent="0.25">
      <c r="A9" s="69" t="s">
        <v>36</v>
      </c>
      <c r="B9" s="69"/>
      <c r="C9" s="69"/>
      <c r="D9" s="69"/>
      <c r="E9" s="69"/>
      <c r="F9" s="69"/>
      <c r="G9" s="69"/>
      <c r="H9" s="69"/>
      <c r="I9" s="32"/>
    </row>
    <row r="10" spans="1:9" ht="127.5" x14ac:dyDescent="0.25">
      <c r="A10" s="37" t="s">
        <v>37</v>
      </c>
      <c r="B10" s="38" t="s">
        <v>112</v>
      </c>
      <c r="C10" s="39">
        <v>0.08</v>
      </c>
      <c r="D10" s="40"/>
      <c r="E10" s="40"/>
      <c r="F10" s="40"/>
      <c r="G10" s="40"/>
      <c r="H10" s="40"/>
      <c r="I10" s="41">
        <f>IF(H10&lt;&gt;"",20/20,IF(G10&lt;&gt;"",15/20,IF(F10&lt;&gt;"",8/20,IF(E10&lt;&gt;"",2/20,0))))*$C$10*20</f>
        <v>0</v>
      </c>
    </row>
    <row r="11" spans="1:9" ht="76.5" x14ac:dyDescent="0.25">
      <c r="A11" s="42" t="s">
        <v>38</v>
      </c>
      <c r="B11" s="38" t="s">
        <v>39</v>
      </c>
      <c r="C11" s="39">
        <v>0.05</v>
      </c>
      <c r="D11" s="40"/>
      <c r="E11" s="40"/>
      <c r="F11" s="40"/>
      <c r="G11" s="40"/>
      <c r="H11" s="40"/>
      <c r="I11" s="41">
        <f>IF(H11&lt;&gt;"",20/20,IF(G11&lt;&gt;"",15/20,IF(F11&lt;&gt;"",8/20,IF(E11&lt;&gt;"",2/20,0))))*$C$11*20</f>
        <v>0</v>
      </c>
    </row>
    <row r="12" spans="1:9" ht="15" customHeight="1" x14ac:dyDescent="0.25">
      <c r="A12" s="69" t="s">
        <v>40</v>
      </c>
      <c r="B12" s="69"/>
      <c r="C12" s="69"/>
      <c r="D12" s="69"/>
      <c r="E12" s="69"/>
      <c r="F12" s="69"/>
      <c r="G12" s="69"/>
      <c r="H12" s="69"/>
      <c r="I12" s="41"/>
    </row>
    <row r="13" spans="1:9" ht="63.75" x14ac:dyDescent="0.25">
      <c r="A13" s="37" t="s">
        <v>41</v>
      </c>
      <c r="B13" s="38" t="s">
        <v>42</v>
      </c>
      <c r="C13" s="39">
        <v>0.1</v>
      </c>
      <c r="D13" s="40"/>
      <c r="E13" s="40"/>
      <c r="F13" s="40"/>
      <c r="G13" s="40"/>
      <c r="H13" s="40"/>
      <c r="I13" s="41">
        <f>IF(H13&lt;&gt;"",20/20,IF(G13&lt;&gt;"",15/20,IF(F13&lt;&gt;"",8/20,IF(E13&lt;&gt;"",2/20,0))))*$C$13*20</f>
        <v>0</v>
      </c>
    </row>
    <row r="14" spans="1:9" ht="38.25" x14ac:dyDescent="0.25">
      <c r="A14" s="37" t="s">
        <v>43</v>
      </c>
      <c r="B14" s="43" t="s">
        <v>44</v>
      </c>
      <c r="C14" s="39">
        <v>0.08</v>
      </c>
      <c r="D14" s="44"/>
      <c r="E14" s="44"/>
      <c r="F14" s="44"/>
      <c r="G14" s="44"/>
      <c r="H14" s="44"/>
      <c r="I14" s="41">
        <f>IF(H14&lt;&gt;"",20/20,IF(G14&lt;&gt;"",15/20,IF(F14&lt;&gt;"",8/20,IF(E14&lt;&gt;"",2/20,0))))*$C$14*20</f>
        <v>0</v>
      </c>
    </row>
    <row r="15" spans="1:9" ht="38.25" x14ac:dyDescent="0.25">
      <c r="A15" s="45" t="s">
        <v>45</v>
      </c>
      <c r="B15" s="43" t="s">
        <v>46</v>
      </c>
      <c r="C15" s="39">
        <v>0.05</v>
      </c>
      <c r="D15" s="44"/>
      <c r="E15" s="44"/>
      <c r="F15" s="44"/>
      <c r="G15" s="44"/>
      <c r="H15" s="44"/>
      <c r="I15" s="41">
        <f>IF(H15&lt;&gt;"",20/20,IF(G15&lt;&gt;"",15/20,IF(F15&lt;&gt;"",8/20,IF(E15&lt;&gt;"",2/20,0))))*$C$15*20</f>
        <v>0</v>
      </c>
    </row>
    <row r="16" spans="1:9" ht="15" customHeight="1" x14ac:dyDescent="0.25">
      <c r="A16" s="69" t="s">
        <v>47</v>
      </c>
      <c r="B16" s="69"/>
      <c r="C16" s="69"/>
      <c r="D16" s="69"/>
      <c r="E16" s="69"/>
      <c r="F16" s="69"/>
      <c r="G16" s="69"/>
      <c r="H16" s="69"/>
      <c r="I16" s="41"/>
    </row>
    <row r="17" spans="1:9" ht="76.5" x14ac:dyDescent="0.25">
      <c r="A17" s="45" t="s">
        <v>48</v>
      </c>
      <c r="B17" s="43" t="s">
        <v>49</v>
      </c>
      <c r="C17" s="39">
        <v>0.08</v>
      </c>
      <c r="D17" s="44"/>
      <c r="E17" s="44"/>
      <c r="F17" s="44"/>
      <c r="G17" s="44"/>
      <c r="H17" s="44"/>
      <c r="I17" s="41">
        <f>IF(H17&lt;&gt;"",20/20,IF(G17&lt;&gt;"",15/20,IF(F17&lt;&gt;"",8/20,IF(E17&lt;&gt;"",2/20,0))))*$C$17*20</f>
        <v>0</v>
      </c>
    </row>
    <row r="18" spans="1:9" ht="76.5" x14ac:dyDescent="0.25">
      <c r="A18" s="45" t="s">
        <v>50</v>
      </c>
      <c r="B18" s="43" t="s">
        <v>51</v>
      </c>
      <c r="C18" s="39">
        <v>7.0000000000000007E-2</v>
      </c>
      <c r="D18" s="44"/>
      <c r="E18" s="44"/>
      <c r="F18" s="44"/>
      <c r="G18" s="44"/>
      <c r="H18" s="44"/>
      <c r="I18" s="41">
        <f>IF(H18&lt;&gt;"",20/20,IF(G18&lt;&gt;"",15/20,IF(F18&lt;&gt;"",8/20,IF(E18&lt;&gt;"",2/20,0))))*$C$18*20</f>
        <v>0</v>
      </c>
    </row>
    <row r="19" spans="1:9" ht="127.5" x14ac:dyDescent="0.25">
      <c r="A19" s="45" t="s">
        <v>52</v>
      </c>
      <c r="B19" s="43" t="s">
        <v>53</v>
      </c>
      <c r="C19" s="39">
        <v>0.15</v>
      </c>
      <c r="D19" s="44"/>
      <c r="E19" s="44"/>
      <c r="F19" s="44"/>
      <c r="G19" s="44"/>
      <c r="H19" s="44"/>
      <c r="I19" s="41">
        <f>IF(H19&lt;&gt;"",20/20,IF(G19&lt;&gt;"",15/20,IF(F19&lt;&gt;"",8/20,IF(E19&lt;&gt;"",2/20,0))))*$C$19*20</f>
        <v>0</v>
      </c>
    </row>
    <row r="20" spans="1:9" ht="15" customHeight="1" x14ac:dyDescent="0.25">
      <c r="A20" s="69" t="s">
        <v>54</v>
      </c>
      <c r="B20" s="69"/>
      <c r="C20" s="69"/>
      <c r="D20" s="69"/>
      <c r="E20" s="69"/>
      <c r="F20" s="69"/>
      <c r="G20" s="69"/>
      <c r="H20" s="69"/>
      <c r="I20" s="41"/>
    </row>
    <row r="21" spans="1:9" ht="51" x14ac:dyDescent="0.25">
      <c r="A21" s="45" t="s">
        <v>55</v>
      </c>
      <c r="B21" s="43" t="s">
        <v>56</v>
      </c>
      <c r="C21" s="39">
        <v>0.15</v>
      </c>
      <c r="D21" s="44"/>
      <c r="E21" s="44"/>
      <c r="F21" s="44"/>
      <c r="G21" s="44"/>
      <c r="H21" s="44"/>
      <c r="I21" s="41">
        <f>IF(H21&lt;&gt;"",20/20,IF(G21&lt;&gt;"",15/20,IF(F21&lt;&gt;"",8/20,IF(E21&lt;&gt;"",2/20,0))))*$C$21*20</f>
        <v>0</v>
      </c>
    </row>
    <row r="22" spans="1:9" ht="25.5" x14ac:dyDescent="0.25">
      <c r="A22" s="45" t="s">
        <v>57</v>
      </c>
      <c r="B22" s="43" t="s">
        <v>58</v>
      </c>
      <c r="C22" s="39">
        <v>7.0000000000000007E-2</v>
      </c>
      <c r="D22" s="44"/>
      <c r="E22" s="44"/>
      <c r="F22" s="44"/>
      <c r="G22" s="44"/>
      <c r="H22" s="44"/>
      <c r="I22" s="41">
        <f>IF(H22&lt;&gt;"",20/20,IF(G22&lt;&gt;"",15/20,IF(F22&lt;&gt;"",8/20,IF(E22&lt;&gt;"",2/20,0))))*$C$22*20</f>
        <v>0</v>
      </c>
    </row>
    <row r="23" spans="1:9" ht="63.75" x14ac:dyDescent="0.25">
      <c r="A23" s="45" t="s">
        <v>59</v>
      </c>
      <c r="B23" s="43" t="s">
        <v>116</v>
      </c>
      <c r="C23" s="39">
        <v>0.12</v>
      </c>
      <c r="D23" s="44"/>
      <c r="E23" s="44"/>
      <c r="F23" s="44"/>
      <c r="G23" s="44"/>
      <c r="H23" s="44"/>
      <c r="I23" s="41">
        <f>IF(H23&lt;&gt;"",20/20,IF(G23&lt;&gt;"",15/20,IF(F23&lt;&gt;"",8/20,IF(E23&lt;&gt;"",2/20,0))))*$C$23*20</f>
        <v>0</v>
      </c>
    </row>
    <row r="24" spans="1:9" x14ac:dyDescent="0.25">
      <c r="A24" s="46" t="s">
        <v>60</v>
      </c>
      <c r="B24" s="47" t="s">
        <v>61</v>
      </c>
      <c r="C24" s="48">
        <f>C10+C11+C13+C14+C15+C17+C18+C19+C21+C22+C23</f>
        <v>1</v>
      </c>
      <c r="D24" s="64">
        <f>SUM(I10:I23)</f>
        <v>0</v>
      </c>
      <c r="E24" s="64"/>
      <c r="F24" s="64"/>
      <c r="G24" s="64"/>
      <c r="H24" s="64"/>
      <c r="I24" s="41">
        <f>SUM(I10:L23)</f>
        <v>0</v>
      </c>
    </row>
    <row r="26" spans="1:9" ht="77.25" customHeight="1" x14ac:dyDescent="0.25">
      <c r="A26" s="65" t="s">
        <v>62</v>
      </c>
      <c r="B26" s="65"/>
      <c r="C26" s="66" t="s">
        <v>63</v>
      </c>
      <c r="D26" s="66"/>
      <c r="E26" s="66"/>
      <c r="F26" s="66"/>
      <c r="G26" s="66"/>
      <c r="H26" s="66"/>
    </row>
    <row r="27" spans="1:9" ht="72.75" customHeight="1" x14ac:dyDescent="0.25">
      <c r="A27" s="67" t="s">
        <v>64</v>
      </c>
      <c r="B27" s="67"/>
      <c r="C27" s="67"/>
      <c r="D27" s="67"/>
      <c r="E27" s="67"/>
      <c r="F27" s="67"/>
      <c r="G27" s="67"/>
      <c r="H27" s="67"/>
    </row>
    <row r="28" spans="1:9" x14ac:dyDescent="0.25">
      <c r="A28" s="49"/>
    </row>
  </sheetData>
  <mergeCells count="15">
    <mergeCell ref="D24:H24"/>
    <mergeCell ref="A26:B26"/>
    <mergeCell ref="C26:H26"/>
    <mergeCell ref="A27:H27"/>
    <mergeCell ref="A7:H7"/>
    <mergeCell ref="A9:H9"/>
    <mergeCell ref="A12:H12"/>
    <mergeCell ref="A16:H16"/>
    <mergeCell ref="A20:H20"/>
    <mergeCell ref="A2:B2"/>
    <mergeCell ref="C2:H2"/>
    <mergeCell ref="A3:B3"/>
    <mergeCell ref="C3:E3"/>
    <mergeCell ref="A5:B5"/>
    <mergeCell ref="C5:H5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21"/>
  <sheetViews>
    <sheetView topLeftCell="A2" zoomScaleNormal="100" workbookViewId="0">
      <selection activeCell="L6" sqref="L6"/>
    </sheetView>
  </sheetViews>
  <sheetFormatPr baseColWidth="10" defaultColWidth="11.42578125" defaultRowHeight="15" x14ac:dyDescent="0.25"/>
  <cols>
    <col min="1" max="1" width="26.42578125" customWidth="1"/>
    <col min="2" max="2" width="44.28515625" customWidth="1"/>
    <col min="3" max="3" width="5.5703125" customWidth="1"/>
    <col min="4" max="8" width="4.7109375" customWidth="1"/>
    <col min="9" max="9" width="7.140625" customWidth="1"/>
  </cols>
  <sheetData>
    <row r="2" spans="1:9" ht="38.25" customHeight="1" x14ac:dyDescent="0.25">
      <c r="A2" s="59" t="s">
        <v>25</v>
      </c>
      <c r="B2" s="59"/>
      <c r="C2" s="60" t="s">
        <v>26</v>
      </c>
      <c r="D2" s="60"/>
      <c r="E2" s="60"/>
      <c r="F2" s="60"/>
      <c r="G2" s="60"/>
      <c r="H2" s="60"/>
    </row>
    <row r="3" spans="1:9" ht="49.5" customHeight="1" x14ac:dyDescent="0.25">
      <c r="A3" s="61" t="s">
        <v>65</v>
      </c>
      <c r="B3" s="61"/>
      <c r="C3" s="59" t="s">
        <v>28</v>
      </c>
      <c r="D3" s="59"/>
      <c r="E3" s="59"/>
      <c r="F3" s="24" t="s">
        <v>66</v>
      </c>
      <c r="G3" s="25"/>
      <c r="H3" s="25"/>
    </row>
    <row r="4" spans="1:9" x14ac:dyDescent="0.25">
      <c r="A4" s="26"/>
      <c r="B4" s="26"/>
      <c r="C4" s="27"/>
      <c r="D4" s="27"/>
      <c r="E4" s="28"/>
      <c r="F4" s="29"/>
      <c r="G4" s="29"/>
      <c r="H4" s="29"/>
    </row>
    <row r="5" spans="1:9" ht="15.75" customHeight="1" x14ac:dyDescent="0.25">
      <c r="A5" s="62" t="s">
        <v>30</v>
      </c>
      <c r="B5" s="62"/>
      <c r="C5" s="63"/>
      <c r="D5" s="63"/>
      <c r="E5" s="63"/>
      <c r="F5" s="63"/>
      <c r="G5" s="63"/>
      <c r="H5" s="63"/>
    </row>
    <row r="6" spans="1:9" x14ac:dyDescent="0.25">
      <c r="A6" s="30"/>
      <c r="B6" s="31"/>
      <c r="C6" s="31"/>
      <c r="D6" s="31"/>
      <c r="E6" s="31"/>
      <c r="F6" s="31"/>
      <c r="G6" s="31"/>
      <c r="H6" s="31"/>
      <c r="I6" s="50"/>
    </row>
    <row r="7" spans="1:9" ht="60" customHeight="1" x14ac:dyDescent="0.25">
      <c r="A7" s="67" t="s">
        <v>113</v>
      </c>
      <c r="B7" s="67"/>
      <c r="C7" s="67"/>
      <c r="D7" s="67"/>
      <c r="E7" s="67"/>
      <c r="F7" s="67"/>
      <c r="G7" s="67"/>
      <c r="H7" s="67"/>
      <c r="I7" s="50"/>
    </row>
    <row r="8" spans="1:9" x14ac:dyDescent="0.25">
      <c r="A8" s="33" t="s">
        <v>32</v>
      </c>
      <c r="B8" s="34" t="s">
        <v>33</v>
      </c>
      <c r="C8" s="35" t="s">
        <v>34</v>
      </c>
      <c r="D8" s="34" t="s">
        <v>35</v>
      </c>
      <c r="E8" s="34">
        <v>1</v>
      </c>
      <c r="F8" s="34">
        <v>2</v>
      </c>
      <c r="G8" s="34">
        <v>3</v>
      </c>
      <c r="H8" s="36">
        <v>4</v>
      </c>
      <c r="I8" s="50"/>
    </row>
    <row r="9" spans="1:9" x14ac:dyDescent="0.25">
      <c r="A9" s="69" t="s">
        <v>67</v>
      </c>
      <c r="B9" s="69"/>
      <c r="C9" s="69"/>
      <c r="D9" s="69"/>
      <c r="E9" s="69"/>
      <c r="F9" s="69"/>
      <c r="G9" s="69"/>
      <c r="H9" s="69"/>
      <c r="I9" s="50"/>
    </row>
    <row r="10" spans="1:9" ht="51" x14ac:dyDescent="0.25">
      <c r="A10" s="37" t="s">
        <v>68</v>
      </c>
      <c r="B10" s="38" t="s">
        <v>69</v>
      </c>
      <c r="C10" s="39">
        <v>0.19</v>
      </c>
      <c r="D10" s="40"/>
      <c r="E10" s="40"/>
      <c r="F10" s="40"/>
      <c r="G10" s="40"/>
      <c r="H10" s="40"/>
      <c r="I10" s="51">
        <f>IF(H10&lt;&gt;"",20/20,IF(G10&lt;&gt;"",15/20,IF(F10&lt;&gt;"",8/20,IF(E10&lt;&gt;"",2/20,0))))*$C$10*20</f>
        <v>0</v>
      </c>
    </row>
    <row r="11" spans="1:9" ht="38.25" x14ac:dyDescent="0.25">
      <c r="A11" s="42" t="s">
        <v>70</v>
      </c>
      <c r="B11" s="38" t="s">
        <v>71</v>
      </c>
      <c r="C11" s="39">
        <v>0.19</v>
      </c>
      <c r="D11" s="40"/>
      <c r="E11" s="40"/>
      <c r="F11" s="40"/>
      <c r="G11" s="40"/>
      <c r="H11" s="40"/>
      <c r="I11" s="51">
        <f>IF(H11&lt;&gt;"",20/20,IF(G11&lt;&gt;"",15/20,IF(F11&lt;&gt;"",8/20,IF(E11&lt;&gt;"",2/20,0))))*$C$11*20</f>
        <v>0</v>
      </c>
    </row>
    <row r="12" spans="1:9" ht="89.25" x14ac:dyDescent="0.25">
      <c r="A12" s="42" t="s">
        <v>72</v>
      </c>
      <c r="B12" s="38" t="s">
        <v>73</v>
      </c>
      <c r="C12" s="39">
        <v>0.28000000000000003</v>
      </c>
      <c r="D12" s="40"/>
      <c r="E12" s="40"/>
      <c r="F12" s="40"/>
      <c r="G12" s="40"/>
      <c r="H12" s="40"/>
      <c r="I12" s="51">
        <f>IF(H12&lt;&gt;"",20/20,IF(G12&lt;&gt;"",15/20,IF(F12&lt;&gt;"",8/20,IF(E12&lt;&gt;"",2/20,0))))*$C$12*20</f>
        <v>0</v>
      </c>
    </row>
    <row r="13" spans="1:9" ht="51" x14ac:dyDescent="0.25">
      <c r="A13" s="37" t="s">
        <v>74</v>
      </c>
      <c r="B13" s="43" t="s">
        <v>75</v>
      </c>
      <c r="C13" s="39">
        <v>0.09</v>
      </c>
      <c r="D13" s="44"/>
      <c r="E13" s="44"/>
      <c r="F13" s="44"/>
      <c r="G13" s="44"/>
      <c r="H13" s="44"/>
      <c r="I13" s="51">
        <f>IF(H13&lt;&gt;"",20/20,IF(G13&lt;&gt;"",15/20,IF(F13&lt;&gt;"",8/20,IF(E13&lt;&gt;"",2/20,0))))*$C$13*20</f>
        <v>0</v>
      </c>
    </row>
    <row r="14" spans="1:9" ht="38.25" x14ac:dyDescent="0.25">
      <c r="A14" s="45" t="s">
        <v>76</v>
      </c>
      <c r="B14" s="43" t="s">
        <v>77</v>
      </c>
      <c r="C14" s="39">
        <v>0.19</v>
      </c>
      <c r="D14" s="44"/>
      <c r="E14" s="44"/>
      <c r="F14" s="44"/>
      <c r="G14" s="44"/>
      <c r="H14" s="44"/>
      <c r="I14" s="51">
        <f>IF(H14&lt;&gt;"",20/20,IF(G14&lt;&gt;"",15/20,IF(F14&lt;&gt;"",8/20,IF(E14&lt;&gt;"",2/20,0))))*$C$14*20</f>
        <v>0</v>
      </c>
    </row>
    <row r="15" spans="1:9" ht="15" customHeight="1" x14ac:dyDescent="0.25">
      <c r="A15" s="70" t="s">
        <v>78</v>
      </c>
      <c r="B15" s="70"/>
      <c r="C15" s="70"/>
      <c r="D15" s="70"/>
      <c r="E15" s="70"/>
      <c r="F15" s="70"/>
      <c r="G15" s="70"/>
      <c r="H15" s="70"/>
      <c r="I15" s="51"/>
    </row>
    <row r="16" spans="1:9" ht="78" customHeight="1" x14ac:dyDescent="0.25">
      <c r="A16" s="71" t="s">
        <v>79</v>
      </c>
      <c r="B16" s="71"/>
      <c r="C16" s="52">
        <v>0.06</v>
      </c>
      <c r="D16" s="53"/>
      <c r="E16" s="53"/>
      <c r="F16" s="53"/>
      <c r="G16" s="53"/>
      <c r="H16" s="53"/>
      <c r="I16" s="51">
        <f>IF(H16&lt;&gt;"",20/20,IF(G16&lt;&gt;"",15/20,IF(F16&lt;&gt;"",8/20,IF(E16&lt;&gt;"",2/20,0))))*$C$16*20</f>
        <v>0</v>
      </c>
    </row>
    <row r="17" spans="1:9" x14ac:dyDescent="0.25">
      <c r="A17" s="46" t="s">
        <v>60</v>
      </c>
      <c r="B17" s="47" t="s">
        <v>61</v>
      </c>
      <c r="C17" s="48">
        <f>C10+C11+C12+C13+C14+C16</f>
        <v>1</v>
      </c>
      <c r="D17" s="64">
        <f>SUM(I10:I16)</f>
        <v>0</v>
      </c>
      <c r="E17" s="64"/>
      <c r="F17" s="64"/>
      <c r="G17" s="64"/>
      <c r="H17" s="64"/>
      <c r="I17" s="51">
        <f>SUM(I10:L16)</f>
        <v>0</v>
      </c>
    </row>
    <row r="19" spans="1:9" ht="77.25" customHeight="1" x14ac:dyDescent="0.25">
      <c r="A19" s="65" t="s">
        <v>62</v>
      </c>
      <c r="B19" s="65"/>
      <c r="C19" s="66" t="s">
        <v>63</v>
      </c>
      <c r="D19" s="66"/>
      <c r="E19" s="66"/>
      <c r="F19" s="66"/>
      <c r="G19" s="66"/>
      <c r="H19" s="66"/>
    </row>
    <row r="20" spans="1:9" ht="72.75" customHeight="1" x14ac:dyDescent="0.25">
      <c r="A20" s="67" t="s">
        <v>64</v>
      </c>
      <c r="B20" s="67"/>
      <c r="C20" s="67"/>
      <c r="D20" s="67"/>
      <c r="E20" s="67"/>
      <c r="F20" s="67"/>
      <c r="G20" s="67"/>
      <c r="H20" s="67"/>
    </row>
    <row r="21" spans="1:9" x14ac:dyDescent="0.25">
      <c r="A21" s="54" t="s">
        <v>80</v>
      </c>
      <c r="B21" s="55"/>
    </row>
  </sheetData>
  <mergeCells count="14">
    <mergeCell ref="A19:B19"/>
    <mergeCell ref="C19:H19"/>
    <mergeCell ref="A20:H20"/>
    <mergeCell ref="A7:H7"/>
    <mergeCell ref="A9:H9"/>
    <mergeCell ref="A15:H15"/>
    <mergeCell ref="A16:B16"/>
    <mergeCell ref="D17:H17"/>
    <mergeCell ref="A2:B2"/>
    <mergeCell ref="C2:H2"/>
    <mergeCell ref="A3:B3"/>
    <mergeCell ref="C3:E3"/>
    <mergeCell ref="A5:B5"/>
    <mergeCell ref="C5:H5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31"/>
  <sheetViews>
    <sheetView tabSelected="1" topLeftCell="A20" zoomScale="144" zoomScaleNormal="140" workbookViewId="0">
      <selection activeCell="E15" sqref="E15"/>
    </sheetView>
  </sheetViews>
  <sheetFormatPr baseColWidth="10" defaultColWidth="11.42578125" defaultRowHeight="15" x14ac:dyDescent="0.25"/>
  <cols>
    <col min="1" max="1" width="26.42578125" customWidth="1"/>
    <col min="2" max="2" width="51.28515625" customWidth="1"/>
    <col min="3" max="3" width="5.85546875" customWidth="1"/>
    <col min="4" max="8" width="4.7109375" customWidth="1"/>
    <col min="9" max="9" width="7.140625" customWidth="1"/>
  </cols>
  <sheetData>
    <row r="2" spans="1:9" ht="38.25" customHeight="1" x14ac:dyDescent="0.25">
      <c r="A2" s="59" t="s">
        <v>25</v>
      </c>
      <c r="B2" s="59"/>
      <c r="C2" s="60" t="s">
        <v>26</v>
      </c>
      <c r="D2" s="60"/>
      <c r="E2" s="60"/>
      <c r="F2" s="60"/>
      <c r="G2" s="60"/>
      <c r="H2" s="60"/>
    </row>
    <row r="3" spans="1:9" ht="49.5" customHeight="1" x14ac:dyDescent="0.25">
      <c r="A3" s="61" t="s">
        <v>81</v>
      </c>
      <c r="B3" s="61"/>
      <c r="C3" s="59" t="s">
        <v>28</v>
      </c>
      <c r="D3" s="59"/>
      <c r="E3" s="59"/>
      <c r="F3" s="24" t="s">
        <v>82</v>
      </c>
      <c r="G3" s="25"/>
      <c r="H3" s="25"/>
    </row>
    <row r="4" spans="1:9" x14ac:dyDescent="0.25">
      <c r="A4" s="26"/>
      <c r="B4" s="26"/>
      <c r="C4" s="27"/>
      <c r="D4" s="27"/>
      <c r="E4" s="28"/>
      <c r="F4" s="29"/>
      <c r="G4" s="29"/>
      <c r="H4" s="29"/>
    </row>
    <row r="5" spans="1:9" ht="15.75" customHeight="1" x14ac:dyDescent="0.25">
      <c r="A5" s="62" t="s">
        <v>30</v>
      </c>
      <c r="B5" s="62"/>
      <c r="C5" s="63"/>
      <c r="D5" s="63"/>
      <c r="E5" s="63"/>
      <c r="F5" s="63"/>
      <c r="G5" s="63"/>
      <c r="H5" s="63"/>
    </row>
    <row r="6" spans="1:9" x14ac:dyDescent="0.25">
      <c r="A6" s="30"/>
      <c r="B6" s="31"/>
      <c r="C6" s="31"/>
      <c r="D6" s="31"/>
      <c r="E6" s="31"/>
      <c r="F6" s="31"/>
      <c r="G6" s="31"/>
      <c r="H6" s="31"/>
      <c r="I6" s="50"/>
    </row>
    <row r="7" spans="1:9" ht="60" customHeight="1" x14ac:dyDescent="0.25">
      <c r="A7" s="68" t="s">
        <v>31</v>
      </c>
      <c r="B7" s="68"/>
      <c r="C7" s="68"/>
      <c r="D7" s="68"/>
      <c r="E7" s="68"/>
      <c r="F7" s="68"/>
      <c r="G7" s="68"/>
      <c r="H7" s="68"/>
      <c r="I7" s="50"/>
    </row>
    <row r="8" spans="1:9" x14ac:dyDescent="0.25">
      <c r="A8" s="33" t="s">
        <v>32</v>
      </c>
      <c r="B8" s="34" t="s">
        <v>33</v>
      </c>
      <c r="C8" s="35" t="s">
        <v>34</v>
      </c>
      <c r="D8" s="34" t="s">
        <v>35</v>
      </c>
      <c r="E8" s="34">
        <v>1</v>
      </c>
      <c r="F8" s="34">
        <v>2</v>
      </c>
      <c r="G8" s="34">
        <v>3</v>
      </c>
      <c r="H8" s="36">
        <v>4</v>
      </c>
      <c r="I8" s="50"/>
    </row>
    <row r="9" spans="1:9" x14ac:dyDescent="0.25">
      <c r="A9" s="69" t="s">
        <v>83</v>
      </c>
      <c r="B9" s="69"/>
      <c r="C9" s="69"/>
      <c r="D9" s="69"/>
      <c r="E9" s="69"/>
      <c r="F9" s="69"/>
      <c r="G9" s="69"/>
      <c r="H9" s="69"/>
      <c r="I9" s="50"/>
    </row>
    <row r="10" spans="1:9" ht="127.5" x14ac:dyDescent="0.25">
      <c r="A10" s="37" t="s">
        <v>84</v>
      </c>
      <c r="B10" s="38" t="s">
        <v>85</v>
      </c>
      <c r="C10" s="39">
        <v>0.05</v>
      </c>
      <c r="D10" s="40"/>
      <c r="E10" s="40"/>
      <c r="F10" s="40"/>
      <c r="G10" s="40"/>
      <c r="H10" s="40"/>
      <c r="I10" s="51">
        <f>IF(H10&lt;&gt;"",20/20,IF(G10&lt;&gt;"",15/20,IF(F10&lt;&gt;"",8/20,IF(E10&lt;&gt;"",2/20,0))))*$C$10*20</f>
        <v>0</v>
      </c>
    </row>
    <row r="11" spans="1:9" ht="38.25" x14ac:dyDescent="0.25">
      <c r="A11" s="37" t="s">
        <v>86</v>
      </c>
      <c r="B11" s="38" t="s">
        <v>87</v>
      </c>
      <c r="C11" s="39">
        <v>0.08</v>
      </c>
      <c r="D11" s="40"/>
      <c r="E11" s="40"/>
      <c r="F11" s="40"/>
      <c r="G11" s="40"/>
      <c r="H11" s="40"/>
      <c r="I11" s="51">
        <f>IF(H11&lt;&gt;"",20/20,IF(G11&lt;&gt;"",15/20,IF(F11&lt;&gt;"",8/20,IF(E11&lt;&gt;"",2/20,0))))*$C$11*20</f>
        <v>0</v>
      </c>
    </row>
    <row r="12" spans="1:9" ht="51" x14ac:dyDescent="0.25">
      <c r="A12" s="37" t="s">
        <v>88</v>
      </c>
      <c r="B12" s="38" t="s">
        <v>89</v>
      </c>
      <c r="C12" s="39">
        <v>0.05</v>
      </c>
      <c r="D12" s="40"/>
      <c r="E12" s="40"/>
      <c r="F12" s="40"/>
      <c r="G12" s="40"/>
      <c r="H12" s="40"/>
      <c r="I12" s="51">
        <f>IF(H12&lt;&gt;"",20/20,IF(G12&lt;&gt;"",15/20,IF(F12&lt;&gt;"",8/20,IF(E12&lt;&gt;"",2/20,0))))*$C$12*20</f>
        <v>0</v>
      </c>
    </row>
    <row r="13" spans="1:9" ht="51" x14ac:dyDescent="0.25">
      <c r="A13" s="42" t="s">
        <v>90</v>
      </c>
      <c r="B13" s="38" t="s">
        <v>91</v>
      </c>
      <c r="C13" s="39">
        <v>0.05</v>
      </c>
      <c r="D13" s="40"/>
      <c r="E13" s="40"/>
      <c r="F13" s="40"/>
      <c r="G13" s="40"/>
      <c r="H13" s="40"/>
      <c r="I13" s="51">
        <f>IF(H13&lt;&gt;"",20/20,IF(G13&lt;&gt;"",15/20,IF(F13&lt;&gt;"",8/20,IF(E13&lt;&gt;"",2/20,0))))*$C$13*20</f>
        <v>0</v>
      </c>
    </row>
    <row r="14" spans="1:9" ht="15" customHeight="1" x14ac:dyDescent="0.25">
      <c r="A14" s="69" t="s">
        <v>92</v>
      </c>
      <c r="B14" s="69"/>
      <c r="C14" s="69"/>
      <c r="D14" s="69"/>
      <c r="E14" s="69"/>
      <c r="F14" s="69"/>
      <c r="G14" s="69"/>
      <c r="H14" s="69"/>
      <c r="I14" s="51"/>
    </row>
    <row r="15" spans="1:9" ht="51" x14ac:dyDescent="0.25">
      <c r="A15" s="37" t="s">
        <v>93</v>
      </c>
      <c r="B15" s="38" t="s">
        <v>115</v>
      </c>
      <c r="C15" s="39">
        <v>0.08</v>
      </c>
      <c r="D15" s="40"/>
      <c r="E15" s="40"/>
      <c r="F15" s="40"/>
      <c r="G15" s="40"/>
      <c r="H15" s="40"/>
      <c r="I15" s="51">
        <f>IF(H15&lt;&gt;"",20/20,IF(G15&lt;&gt;"",15/20,IF(F15&lt;&gt;"",8/20,IF(E15&lt;&gt;"",2/20,0))))*$C$15*20</f>
        <v>0</v>
      </c>
    </row>
    <row r="16" spans="1:9" ht="63.75" x14ac:dyDescent="0.25">
      <c r="A16" s="37" t="s">
        <v>94</v>
      </c>
      <c r="B16" s="43" t="s">
        <v>95</v>
      </c>
      <c r="C16" s="39">
        <v>0.08</v>
      </c>
      <c r="D16" s="44"/>
      <c r="E16" s="44"/>
      <c r="F16" s="44"/>
      <c r="G16" s="44"/>
      <c r="H16" s="44"/>
      <c r="I16" s="51">
        <f>IF(H16&lt;&gt;"",20/20,IF(G16&lt;&gt;"",15/20,IF(F16&lt;&gt;"",8/20,IF(E16&lt;&gt;"",2/20,0))))*$C$16*20</f>
        <v>0</v>
      </c>
    </row>
    <row r="17" spans="1:9" ht="15" customHeight="1" x14ac:dyDescent="0.25">
      <c r="A17" s="69" t="s">
        <v>96</v>
      </c>
      <c r="B17" s="69"/>
      <c r="C17" s="69"/>
      <c r="D17" s="69"/>
      <c r="E17" s="69"/>
      <c r="F17" s="69"/>
      <c r="G17" s="69"/>
      <c r="H17" s="69"/>
      <c r="I17" s="51"/>
    </row>
    <row r="18" spans="1:9" ht="51" x14ac:dyDescent="0.25">
      <c r="A18" s="45" t="s">
        <v>97</v>
      </c>
      <c r="B18" s="43" t="s">
        <v>98</v>
      </c>
      <c r="C18" s="39">
        <v>0.08</v>
      </c>
      <c r="D18" s="44"/>
      <c r="E18" s="44"/>
      <c r="F18" s="44"/>
      <c r="G18" s="44"/>
      <c r="H18" s="44"/>
      <c r="I18" s="51">
        <f>IF(H18&lt;&gt;"",20/20,IF(G18&lt;&gt;"",15/20,IF(F18&lt;&gt;"",8/20,IF(E18&lt;&gt;"",2/20,0))))*$C$18*20</f>
        <v>0</v>
      </c>
    </row>
    <row r="19" spans="1:9" ht="25.5" x14ac:dyDescent="0.25">
      <c r="A19" s="45" t="s">
        <v>99</v>
      </c>
      <c r="B19" s="43" t="s">
        <v>100</v>
      </c>
      <c r="C19" s="39">
        <v>0.05</v>
      </c>
      <c r="D19" s="44"/>
      <c r="E19" s="44"/>
      <c r="F19" s="44"/>
      <c r="G19" s="44"/>
      <c r="H19" s="44"/>
      <c r="I19" s="51">
        <f>IF(H19&lt;&gt;"",20/20,IF(G19&lt;&gt;"",15/20,IF(F19&lt;&gt;"",8/20,IF(E19&lt;&gt;"",2/20,0))))*$C$19*20</f>
        <v>0</v>
      </c>
    </row>
    <row r="20" spans="1:9" ht="51" x14ac:dyDescent="0.25">
      <c r="A20" s="45" t="s">
        <v>101</v>
      </c>
      <c r="B20" s="43" t="s">
        <v>102</v>
      </c>
      <c r="C20" s="39">
        <v>0.08</v>
      </c>
      <c r="D20" s="44"/>
      <c r="E20" s="44"/>
      <c r="F20" s="44"/>
      <c r="G20" s="44"/>
      <c r="H20" s="44"/>
      <c r="I20" s="51">
        <f>IF(H20&lt;&gt;"",20/20,IF(G20&lt;&gt;"",15/20,IF(F20&lt;&gt;"",8/20,IF(E20&lt;&gt;"",2/20,0))))*$C$20*20</f>
        <v>0</v>
      </c>
    </row>
    <row r="21" spans="1:9" ht="63.75" customHeight="1" x14ac:dyDescent="0.25">
      <c r="A21" s="45" t="s">
        <v>103</v>
      </c>
      <c r="B21" s="72" t="s">
        <v>104</v>
      </c>
      <c r="C21" s="39">
        <v>7.0000000000000007E-2</v>
      </c>
      <c r="D21" s="44"/>
      <c r="E21" s="44"/>
      <c r="F21" s="44"/>
      <c r="G21" s="44"/>
      <c r="H21" s="44"/>
      <c r="I21" s="51">
        <f>IF(H21&lt;&gt;"",20/20,IF(G21&lt;&gt;"",15/20,IF(F21&lt;&gt;"",8/20,IF(E21&lt;&gt;"",2/20,0))))*$C$21*20</f>
        <v>0</v>
      </c>
    </row>
    <row r="22" spans="1:9" ht="25.5" x14ac:dyDescent="0.25">
      <c r="A22" s="45" t="s">
        <v>105</v>
      </c>
      <c r="B22" s="72"/>
      <c r="C22" s="39">
        <v>7.0000000000000007E-2</v>
      </c>
      <c r="D22" s="44"/>
      <c r="E22" s="44"/>
      <c r="F22" s="44"/>
      <c r="G22" s="44"/>
      <c r="H22" s="44"/>
      <c r="I22" s="51">
        <f>IF(H22&lt;&gt;"",20/20,IF(G22&lt;&gt;"",15/20,IF(F22&lt;&gt;"",8/20,IF(E22&lt;&gt;"",2/20,0))))*$C$22*20</f>
        <v>0</v>
      </c>
    </row>
    <row r="23" spans="1:9" ht="38.25" x14ac:dyDescent="0.25">
      <c r="A23" s="45" t="s">
        <v>114</v>
      </c>
      <c r="B23" s="43" t="s">
        <v>106</v>
      </c>
      <c r="C23" s="52">
        <v>0.05</v>
      </c>
      <c r="D23" s="44"/>
      <c r="E23" s="44"/>
      <c r="F23" s="44"/>
      <c r="G23" s="44"/>
      <c r="H23" s="44"/>
      <c r="I23" s="51">
        <f>IF(H23&lt;&gt;"",20/20,IF(G23&lt;&gt;"",15/20,IF(F23&lt;&gt;"",8/20,IF(E23&lt;&gt;"",2/20,0))))*$C$23*20</f>
        <v>0</v>
      </c>
    </row>
    <row r="24" spans="1:9" ht="15" customHeight="1" x14ac:dyDescent="0.25">
      <c r="A24" s="69" t="s">
        <v>107</v>
      </c>
      <c r="B24" s="69"/>
      <c r="C24" s="69"/>
      <c r="D24" s="69"/>
      <c r="E24" s="69"/>
      <c r="F24" s="69"/>
      <c r="G24" s="69"/>
      <c r="H24" s="69"/>
      <c r="I24" s="51"/>
    </row>
    <row r="25" spans="1:9" ht="63.75" x14ac:dyDescent="0.25">
      <c r="A25" s="45" t="s">
        <v>108</v>
      </c>
      <c r="B25" s="43" t="s">
        <v>109</v>
      </c>
      <c r="C25" s="39">
        <v>0.14000000000000001</v>
      </c>
      <c r="D25" s="44"/>
      <c r="E25" s="44"/>
      <c r="F25" s="44"/>
      <c r="G25" s="44"/>
      <c r="H25" s="44"/>
      <c r="I25" s="51">
        <f>IF(H25&lt;&gt;"",20/20,IF(G25&lt;&gt;"",15/20,IF(F25&lt;&gt;"",8/20,IF(E25&lt;&gt;"",2/20,0))))*$C$25*20</f>
        <v>0</v>
      </c>
    </row>
    <row r="26" spans="1:9" ht="76.5" x14ac:dyDescent="0.25">
      <c r="A26" s="45" t="s">
        <v>110</v>
      </c>
      <c r="B26" s="43" t="s">
        <v>111</v>
      </c>
      <c r="C26" s="39">
        <v>7.0000000000000007E-2</v>
      </c>
      <c r="D26" s="44"/>
      <c r="E26" s="44"/>
      <c r="F26" s="44"/>
      <c r="G26" s="44"/>
      <c r="H26" s="44"/>
      <c r="I26" s="51">
        <f>IF(H26&lt;&gt;"",20/20,IF(G26&lt;&gt;"",15/20,IF(F26&lt;&gt;"",8/20,IF(E26&lt;&gt;"",2/20,0))))*$C$26*20</f>
        <v>0</v>
      </c>
    </row>
    <row r="27" spans="1:9" x14ac:dyDescent="0.25">
      <c r="A27" s="46" t="s">
        <v>60</v>
      </c>
      <c r="B27" s="47" t="s">
        <v>61</v>
      </c>
      <c r="C27" s="48">
        <f>C10+C11+C12+C13+C15+C16+C18+C19+C20+C21+C22+C23+C25+C26</f>
        <v>1</v>
      </c>
      <c r="D27" s="64">
        <f>SUM(I10:I26)</f>
        <v>0</v>
      </c>
      <c r="E27" s="64"/>
      <c r="F27" s="64"/>
      <c r="G27" s="64"/>
      <c r="H27" s="64"/>
      <c r="I27" s="51"/>
    </row>
    <row r="29" spans="1:9" ht="77.25" customHeight="1" x14ac:dyDescent="0.25">
      <c r="A29" s="65" t="s">
        <v>62</v>
      </c>
      <c r="B29" s="65"/>
      <c r="C29" s="66" t="s">
        <v>63</v>
      </c>
      <c r="D29" s="66"/>
      <c r="E29" s="66"/>
      <c r="F29" s="66"/>
      <c r="G29" s="66"/>
      <c r="H29" s="66"/>
    </row>
    <row r="30" spans="1:9" ht="72.75" customHeight="1" x14ac:dyDescent="0.25">
      <c r="A30" s="67" t="s">
        <v>64</v>
      </c>
      <c r="B30" s="67"/>
      <c r="C30" s="67"/>
      <c r="D30" s="67"/>
      <c r="E30" s="67"/>
      <c r="F30" s="67"/>
      <c r="G30" s="67"/>
      <c r="H30" s="67"/>
    </row>
    <row r="31" spans="1:9" x14ac:dyDescent="0.25">
      <c r="A31" s="49"/>
    </row>
  </sheetData>
  <mergeCells count="16">
    <mergeCell ref="A24:H24"/>
    <mergeCell ref="D27:H27"/>
    <mergeCell ref="A29:B29"/>
    <mergeCell ref="C29:H29"/>
    <mergeCell ref="A30:H30"/>
    <mergeCell ref="A7:H7"/>
    <mergeCell ref="A9:H9"/>
    <mergeCell ref="A14:H14"/>
    <mergeCell ref="A17:H17"/>
    <mergeCell ref="B21:B22"/>
    <mergeCell ref="A2:B2"/>
    <mergeCell ref="C2:H2"/>
    <mergeCell ref="A3:B3"/>
    <mergeCell ref="C3:E3"/>
    <mergeCell ref="A5:B5"/>
    <mergeCell ref="C5:H5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Dossier CAP</vt:lpstr>
      <vt:lpstr>EP1-SE1</vt:lpstr>
      <vt:lpstr>EP1-SE2</vt:lpstr>
      <vt:lpstr>EP2</vt:lpstr>
    </vt:vector>
  </TitlesOfParts>
  <Company>Academie de Grenoble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Attuyer Audrey</dc:creator>
  <dc:description/>
  <cp:lastModifiedBy>Guinebretiere Magali</cp:lastModifiedBy>
  <cp:revision>1</cp:revision>
  <dcterms:created xsi:type="dcterms:W3CDTF">2023-07-21T12:01:47Z</dcterms:created>
  <dcterms:modified xsi:type="dcterms:W3CDTF">2024-02-01T21:03:46Z</dcterms:modified>
  <dc:language>fr-FR</dc:language>
</cp:coreProperties>
</file>